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-120" windowWidth="19320" windowHeight="13620"/>
  </bookViews>
  <sheets>
    <sheet name="Расходный материал" sheetId="1" r:id="rId1"/>
    <sheet name="Диспенсеры" sheetId="2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'Расходный материал'!$S$4:$U$63</definedName>
    <definedName name="About_AI">#REF!</definedName>
    <definedName name="About_AI_Summ">#REF!</definedName>
    <definedName name="AI_Version">[1]Опции!$B$5</definedName>
    <definedName name="ASDC">#REF!</definedName>
    <definedName name="ass_lang">[2]Assumptions!$CJ$15</definedName>
    <definedName name="CalcMethod">[1]Проект!$F$42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dsqwd">#REF!</definedName>
    <definedName name="EST_BALANCE">[1]Проект!#REF!</definedName>
    <definedName name="EST_DATA">[1]Проект!#REF!</definedName>
    <definedName name="EST_FROM">[1]Проект!#REF!</definedName>
    <definedName name="EST_NumStages">[1]Проект!#REF!</definedName>
    <definedName name="EST_ProdNum">[1]Проект!#REF!</definedName>
    <definedName name="EST_SQUARE">[1]Проект!#REF!</definedName>
    <definedName name="hhh">[3]Допущения!#REF!</definedName>
    <definedName name="IS_ESTATE">[1]Опции!$B$13</definedName>
    <definedName name="IS_SUMM">[1]Опции!$B$10</definedName>
    <definedName name="LANGUAGE">[1]Проект!$D$17</definedName>
    <definedName name="NWC_T_Cr_AdvK">[1]Проект!$B$1891</definedName>
    <definedName name="NWC_T_Cr_AdvT">[1]Проект!$C$1891</definedName>
    <definedName name="NWC_T_Cr_CrdK">[1]Проект!$B$1892</definedName>
    <definedName name="NWC_T_Cr_CrdT">[1]Проект!$C$1892</definedName>
    <definedName name="NWC_T_Db_AdvK">[1]Проект!$B$1879</definedName>
    <definedName name="NWC_T_Db_AdvT">[1]Проект!$C$1879</definedName>
    <definedName name="NWC_T_Db_CrdK">[1]Проект!$B$1880</definedName>
    <definedName name="NWC_T_Db_CrdT">[1]Проект!$C$1880</definedName>
    <definedName name="PeriodTitle">[1]Проект!$F$40:$AT$40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[1]Проект!$B$2154</definedName>
    <definedName name="ProfitTax_Period">[1]Проект!$B$2155</definedName>
    <definedName name="SENS_Parameter">[1]Анализ!$E$9</definedName>
    <definedName name="ShowRealDates">[1]Проект!$D$20</definedName>
    <definedName name="VAT">[1]Проект!$B$2099</definedName>
    <definedName name="VAT_OnAssets">[1]Проект!#REF!</definedName>
    <definedName name="VAT_Period">[1]Проект!$B$2100</definedName>
    <definedName name="VAT_Repay">[1]Проект!$B$2101</definedName>
    <definedName name="аа">[3]Допущения!#REF!</definedName>
    <definedName name="БО25г2007">#REF!</definedName>
    <definedName name="ВСД">#REF!</definedName>
    <definedName name="_xlnm.Print_Titles" localSheetId="1">Диспенсеры!$7:$7</definedName>
    <definedName name="_xlnm.Print_Titles" localSheetId="0">'Расходный материал'!$4:$5</definedName>
    <definedName name="й">#REF!</definedName>
    <definedName name="к1_тип1">[3]Допущения!#REF!</definedName>
    <definedName name="к1_тип2">[3]Допущения!#REF!</definedName>
    <definedName name="к1_тип3">[3]Допущения!#REF!</definedName>
    <definedName name="к1_тип4">[3]Допущения!#REF!</definedName>
    <definedName name="к1_тип5">[3]Допущения!#REF!</definedName>
    <definedName name="к1_тип6">[3]Допущения!#REF!</definedName>
    <definedName name="к1_тип7">[3]Допущения!#REF!</definedName>
    <definedName name="коэф.38000">[3]Допущения!#REF!</definedName>
    <definedName name="креп_тип1">[3]Допущения!#REF!</definedName>
    <definedName name="креп_тип2">[3]Допущения!#REF!</definedName>
    <definedName name="креп_тип3">[3]Допущения!#REF!</definedName>
    <definedName name="креп_тип4">[3]Допущения!#REF!</definedName>
    <definedName name="креп_тип5">[3]Допущения!#REF!</definedName>
    <definedName name="креп_тип6">[3]Допущения!#REF!</definedName>
    <definedName name="креп_тип7">[3]Допущения!#REF!</definedName>
    <definedName name="Модель">[3]Допущения!#REF!</definedName>
    <definedName name="_xlnm.Print_Area" localSheetId="1">Диспенсеры!$A$1:$H$39</definedName>
    <definedName name="_xlnm.Print_Area" localSheetId="0">'Расходный материал'!$A$1:$S$63</definedName>
    <definedName name="ПБ1сл2007">#REF!</definedName>
    <definedName name="ПБ2сл2007">#REF!</definedName>
    <definedName name="плотность_тип1">[3]Допущения!#REF!</definedName>
    <definedName name="плотность_тип2">[3]Допущения!#REF!</definedName>
    <definedName name="плотность_тип3">[3]Допущения!#REF!</definedName>
    <definedName name="плотность_тип4">[3]Допущения!#REF!</definedName>
    <definedName name="плотность_тип5">[3]Допущения!#REF!</definedName>
    <definedName name="плотность_тип6">[3]Допущения!#REF!</definedName>
    <definedName name="плотность_тип7">[3]Допущения!#REF!</definedName>
    <definedName name="ТБ1сл2007">#REF!</definedName>
    <definedName name="ТБ2сл2007">#REF!</definedName>
    <definedName name="ТБ3сл2007">#REF!</definedName>
    <definedName name="ТБ56м2007">#REF!</definedName>
    <definedName name="Факт">'[4]2012'!$D$723</definedName>
    <definedName name="фев15">#REF!</definedName>
    <definedName name="ширина_сетки">[3]Допущения!#REF!</definedName>
    <definedName name="ыва">#REF!</definedName>
  </definedNames>
  <calcPr calcId="145621" refMode="R1C1"/>
</workbook>
</file>

<file path=xl/calcChain.xml><?xml version="1.0" encoding="utf-8"?>
<calcChain xmlns="http://schemas.openxmlformats.org/spreadsheetml/2006/main">
  <c r="G33" i="2" l="1"/>
  <c r="H33" i="2" s="1"/>
  <c r="R38" i="1" l="1"/>
  <c r="R35" i="1"/>
  <c r="R45" i="1" l="1"/>
  <c r="G39" i="2" l="1"/>
  <c r="H39" i="2" s="1"/>
  <c r="G38" i="2"/>
  <c r="H38" i="2" s="1"/>
  <c r="G37" i="2"/>
  <c r="H37" i="2" s="1"/>
  <c r="G36" i="2"/>
  <c r="H36" i="2" s="1"/>
  <c r="G35" i="2"/>
  <c r="H35" i="2" s="1"/>
  <c r="G34" i="2"/>
  <c r="H34" i="2" s="1"/>
  <c r="G31" i="2"/>
  <c r="H31" i="2" s="1"/>
  <c r="G30" i="2"/>
  <c r="H30" i="2" s="1"/>
  <c r="G29" i="2"/>
  <c r="H29" i="2" s="1"/>
  <c r="G28" i="2"/>
  <c r="H28" i="2" s="1"/>
  <c r="G27" i="2"/>
  <c r="H27" i="2" s="1"/>
  <c r="G26" i="2"/>
  <c r="H26" i="2" s="1"/>
  <c r="G25" i="2"/>
  <c r="H25" i="2" s="1"/>
  <c r="G24" i="2"/>
  <c r="H24" i="2" s="1"/>
  <c r="G23" i="2"/>
  <c r="H23" i="2" s="1"/>
  <c r="G22" i="2"/>
  <c r="H22" i="2" s="1"/>
  <c r="G21" i="2"/>
  <c r="H21" i="2" s="1"/>
  <c r="G20" i="2"/>
  <c r="H20" i="2" s="1"/>
  <c r="G19" i="2"/>
  <c r="H19" i="2" s="1"/>
  <c r="G18" i="2"/>
  <c r="H18" i="2" s="1"/>
  <c r="G17" i="2"/>
  <c r="H17" i="2" s="1"/>
  <c r="G16" i="2"/>
  <c r="H16" i="2" s="1"/>
  <c r="G15" i="2"/>
  <c r="H15" i="2" s="1"/>
  <c r="G14" i="2"/>
  <c r="H14" i="2" s="1"/>
  <c r="G13" i="2"/>
  <c r="H13" i="2" s="1"/>
  <c r="G12" i="2"/>
  <c r="H12" i="2" s="1"/>
  <c r="G11" i="2"/>
  <c r="H11" i="2" s="1"/>
  <c r="G10" i="2"/>
  <c r="H10" i="2" s="1"/>
  <c r="G9" i="2"/>
  <c r="H9" i="2" s="1"/>
  <c r="R12" i="1" l="1"/>
  <c r="R15" i="1"/>
  <c r="L59" i="1"/>
  <c r="R59" i="1"/>
  <c r="R34" i="1" l="1"/>
  <c r="R8" i="1" l="1"/>
  <c r="R9" i="1"/>
  <c r="R11" i="1"/>
  <c r="R10" i="1"/>
  <c r="R13" i="1"/>
  <c r="R14" i="1"/>
  <c r="R16" i="1"/>
  <c r="R17" i="1"/>
  <c r="R18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7" i="1"/>
  <c r="R39" i="1"/>
  <c r="R40" i="1"/>
  <c r="R42" i="1"/>
  <c r="R43" i="1"/>
  <c r="R47" i="1"/>
  <c r="R49" i="1"/>
  <c r="R51" i="1"/>
  <c r="R50" i="1"/>
  <c r="R48" i="1"/>
  <c r="R52" i="1"/>
  <c r="R53" i="1"/>
  <c r="R55" i="1"/>
  <c r="R56" i="1"/>
  <c r="R57" i="1"/>
  <c r="R58" i="1"/>
  <c r="R61" i="1"/>
  <c r="R62" i="1"/>
  <c r="R63" i="1"/>
  <c r="R7" i="1"/>
  <c r="J43" i="1" l="1"/>
  <c r="J42" i="1"/>
</calcChain>
</file>

<file path=xl/sharedStrings.xml><?xml version="1.0" encoding="utf-8"?>
<sst xmlns="http://schemas.openxmlformats.org/spreadsheetml/2006/main" count="566" uniqueCount="272">
  <si>
    <t>№</t>
  </si>
  <si>
    <t>Наименование</t>
  </si>
  <si>
    <t>Сырьё</t>
  </si>
  <si>
    <t>Цвет</t>
  </si>
  <si>
    <t>Слои</t>
  </si>
  <si>
    <t>Ширина листа, мм</t>
  </si>
  <si>
    <t>Длина листа, мм</t>
  </si>
  <si>
    <t>Количество листов, шт</t>
  </si>
  <si>
    <t>Длина рулона, м</t>
  </si>
  <si>
    <t>М</t>
  </si>
  <si>
    <t>белый</t>
  </si>
  <si>
    <t>-</t>
  </si>
  <si>
    <t>ОМ</t>
  </si>
  <si>
    <t>Ц</t>
  </si>
  <si>
    <t>синий</t>
  </si>
  <si>
    <t>Артикул</t>
  </si>
  <si>
    <t>T101</t>
  </si>
  <si>
    <t>T102</t>
  </si>
  <si>
    <t>T203</t>
  </si>
  <si>
    <t>T204</t>
  </si>
  <si>
    <t>T305</t>
  </si>
  <si>
    <t>T206</t>
  </si>
  <si>
    <t>T207</t>
  </si>
  <si>
    <t>T308</t>
  </si>
  <si>
    <t>T309</t>
  </si>
  <si>
    <t>K101</t>
  </si>
  <si>
    <t>K203</t>
  </si>
  <si>
    <t>K304</t>
  </si>
  <si>
    <t>W201</t>
  </si>
  <si>
    <t>W202</t>
  </si>
  <si>
    <t>TV201</t>
  </si>
  <si>
    <t>TV302</t>
  </si>
  <si>
    <t>KZ202</t>
  </si>
  <si>
    <t>KZ303</t>
  </si>
  <si>
    <t>KV104</t>
  </si>
  <si>
    <t>KV205</t>
  </si>
  <si>
    <t>KV306</t>
  </si>
  <si>
    <t>KW208</t>
  </si>
  <si>
    <t>KW309</t>
  </si>
  <si>
    <t>Диаметр гильзы, мм</t>
  </si>
  <si>
    <t>Диаметр рулона, мм</t>
  </si>
  <si>
    <t>KP105</t>
  </si>
  <si>
    <t>KP206</t>
  </si>
  <si>
    <t>KP208</t>
  </si>
  <si>
    <t>WP203</t>
  </si>
  <si>
    <t xml:space="preserve"> -</t>
  </si>
  <si>
    <t>Полотенца для рук V-сложение Veiro Professional Basic</t>
  </si>
  <si>
    <t>Полотенца для рук V-сложение Veiro Professional Comfort</t>
  </si>
  <si>
    <t>Полотенца для рук V-сложение Veiro Professional Premium</t>
  </si>
  <si>
    <t>Полотенца для рук Z-сложение Veiro Professional Comfort</t>
  </si>
  <si>
    <t>Полотенца для рук Z-сложение Veiro Professional Premium</t>
  </si>
  <si>
    <t>Полотенца для рук W-сложение Veiro Professional Comfort</t>
  </si>
  <si>
    <t>Полотенца для рук W-сложение Veiro Professional Premium</t>
  </si>
  <si>
    <t>Полотенца бумажные в рулонах Veiro Professional Basic</t>
  </si>
  <si>
    <t>Полотенца бумажные в рулонах Veiro Professional Comfort</t>
  </si>
  <si>
    <t>Полотенца бумажные в рулонах с центральной вытяжкой Veiro Professional Basic</t>
  </si>
  <si>
    <t>Полотенца бумажные в рулонах с центральной вытяжкой Veiro Professional Comfort</t>
  </si>
  <si>
    <t>Протирочный материал Veiro Professional Comfort</t>
  </si>
  <si>
    <t>Протирочный материал с центральной вытяжкой Veiro Professional Comfort</t>
  </si>
  <si>
    <t>Туалетная бумага V-сложение Veiro Professional Comfort</t>
  </si>
  <si>
    <t>Туалетная бумага V-сложение Veiro Professional Premium</t>
  </si>
  <si>
    <t>Туалетная бумага в рулонах</t>
  </si>
  <si>
    <t>Туалетная бумага в больших рулонах Veiro Professional Basic</t>
  </si>
  <si>
    <t>Туалетная бумага в средних рулонах Veiro Professional Basic</t>
  </si>
  <si>
    <t>Туалетная бумага в средних рулонах Veiro Professional Comfort</t>
  </si>
  <si>
    <t>Туалетная бумага в средних рулонах Veiro Professional Premium</t>
  </si>
  <si>
    <t>Туалетная бумага Veiro Professional Comfort</t>
  </si>
  <si>
    <t>Туалетная бумага Veiro Professional Premium</t>
  </si>
  <si>
    <t>Групповая упаковка (рулонов/пачек)</t>
  </si>
  <si>
    <t>Паллета (гр.уп-вок)</t>
  </si>
  <si>
    <t>Полотенца для рук в листах</t>
  </si>
  <si>
    <t>Туалетная бумага в листах</t>
  </si>
  <si>
    <t>Протирочный материал в рулонах</t>
  </si>
  <si>
    <t>Диспенсерная система</t>
  </si>
  <si>
    <t>Инд-ая Упаковка</t>
  </si>
  <si>
    <t>Полотенца бумажные в рулонах</t>
  </si>
  <si>
    <t>Полотенца бумажные в рулонах с центральной вытяжкой</t>
  </si>
  <si>
    <t>Фото</t>
  </si>
  <si>
    <t>KV210</t>
  </si>
  <si>
    <t>Салфетки бумажные в листах</t>
  </si>
  <si>
    <t>NV211</t>
  </si>
  <si>
    <t>KZ312</t>
  </si>
  <si>
    <t>Туалетная бумага в средних рулонах с центральной вытяжкой Veiro Professional Comfort</t>
  </si>
  <si>
    <t>Т201</t>
  </si>
  <si>
    <t xml:space="preserve">Туалетная бумага в средних рулонах Veiro Professional Comfort </t>
  </si>
  <si>
    <t>Полотенца для рук Z-сложение (растворимые в воде) Veiro Professional Premium</t>
  </si>
  <si>
    <t>TP210</t>
  </si>
  <si>
    <t>KP210</t>
  </si>
  <si>
    <t>T207/1</t>
  </si>
  <si>
    <t>K207</t>
  </si>
  <si>
    <t>Салфетки бумажные V-сложение Veiro Professional Comfort</t>
  </si>
  <si>
    <t>N302</t>
  </si>
  <si>
    <t>KV211</t>
  </si>
  <si>
    <t>K205</t>
  </si>
  <si>
    <t>K211</t>
  </si>
  <si>
    <t>POD</t>
  </si>
  <si>
    <t>JUMBO</t>
  </si>
  <si>
    <t>PRIMA</t>
  </si>
  <si>
    <t>EASYROLL</t>
  </si>
  <si>
    <t xml:space="preserve">Полотенца бумажные в рулонах Veiro Professional Comfort </t>
  </si>
  <si>
    <t>Полотенца бумажные в рулонах Veiro Professional Premium</t>
  </si>
  <si>
    <t>натуральный</t>
  </si>
  <si>
    <r>
      <t>Полотенца бумажные в рулонах Veiro Professional Basic (</t>
    </r>
    <r>
      <rPr>
        <sz val="14"/>
        <color rgb="FFFF0000"/>
        <rFont val="Arial Narrow"/>
        <family val="2"/>
        <charset val="204"/>
      </rPr>
      <t>ультрапрочные</t>
    </r>
    <r>
      <rPr>
        <sz val="14"/>
        <rFont val="Arial Narrow"/>
        <family val="2"/>
        <charset val="204"/>
      </rPr>
      <t>)</t>
    </r>
  </si>
  <si>
    <t>KP112</t>
  </si>
  <si>
    <t>EASYNAP midi / EASYNAP maxi</t>
  </si>
  <si>
    <t>L-ONE</t>
  </si>
  <si>
    <t>WIPSTAND /  WIPWALL</t>
  </si>
  <si>
    <t>T211</t>
  </si>
  <si>
    <t>Туалетная бумага в малых рулонах с центральной вытяжкой Veiro Professional Comfort</t>
  </si>
  <si>
    <t>Покрытия бумажные на унитаз</t>
  </si>
  <si>
    <t>SC300</t>
  </si>
  <si>
    <t>SEATCOVER</t>
  </si>
  <si>
    <t>Индивидуальные бумажные покрытия на унитаз 1/2-сложение Premium</t>
  </si>
  <si>
    <t>Т314</t>
  </si>
  <si>
    <t>N303</t>
  </si>
  <si>
    <t>Салфетки бумажные косметические Veiro Professional Premium (пинал)</t>
  </si>
  <si>
    <t>Салфетки бумажные косметические Veiro Professional Premium (куб)</t>
  </si>
  <si>
    <t>K313</t>
  </si>
  <si>
    <t>Т316</t>
  </si>
  <si>
    <t xml:space="preserve">   </t>
  </si>
  <si>
    <t>KV314sp</t>
  </si>
  <si>
    <t>KZ315sp</t>
  </si>
  <si>
    <r>
      <t xml:space="preserve">Рекомендованная цена за рулон/пачку </t>
    </r>
    <r>
      <rPr>
        <i/>
        <sz val="12"/>
        <color rgb="FFFF0000"/>
        <rFont val="Arial Narrow"/>
        <family val="2"/>
        <charset val="204"/>
      </rPr>
      <t xml:space="preserve"> БЕЗ НДС</t>
    </r>
    <r>
      <rPr>
        <i/>
        <sz val="12"/>
        <rFont val="Arial Narrow"/>
        <family val="2"/>
        <charset val="204"/>
      </rPr>
      <t>, руб</t>
    </r>
  </si>
  <si>
    <r>
      <t xml:space="preserve">Рекомендованная цена за рулон/пачку </t>
    </r>
    <r>
      <rPr>
        <sz val="12"/>
        <color rgb="FFFF0000"/>
        <rFont val="Arial Narrow"/>
        <family val="2"/>
        <charset val="204"/>
      </rPr>
      <t xml:space="preserve"> c НДС</t>
    </r>
    <r>
      <rPr>
        <sz val="12"/>
        <rFont val="Arial Narrow"/>
        <family val="2"/>
        <charset val="204"/>
      </rPr>
      <t xml:space="preserve"> </t>
    </r>
    <r>
      <rPr>
        <sz val="12"/>
        <color rgb="FFFF0000"/>
        <rFont val="Arial Narrow"/>
        <family val="2"/>
        <charset val="204"/>
      </rPr>
      <t xml:space="preserve">20% </t>
    </r>
    <r>
      <rPr>
        <sz val="12"/>
        <rFont val="Arial Narrow"/>
        <family val="2"/>
        <charset val="204"/>
      </rPr>
      <t>, руб</t>
    </r>
  </si>
  <si>
    <t>Прайс-лист продукции TM VEIRO</t>
  </si>
  <si>
    <r>
      <t xml:space="preserve">Полотенца для рук V-сложение Veiro Professional Premium (Soft Pack)
</t>
    </r>
    <r>
      <rPr>
        <b/>
        <sz val="14"/>
        <color rgb="FFC00000"/>
        <rFont val="Arial Narrow"/>
        <family val="2"/>
        <charset val="204"/>
      </rPr>
      <t>НОВИНКА</t>
    </r>
  </si>
  <si>
    <r>
      <t xml:space="preserve">Полотенца для рук Z-сложение Veiro Professional Premium (Soft Pack)
</t>
    </r>
    <r>
      <rPr>
        <b/>
        <sz val="14"/>
        <color rgb="FFC00000"/>
        <rFont val="Arial Narrow"/>
        <family val="2"/>
        <charset val="204"/>
      </rPr>
      <t>НОВИНКА</t>
    </r>
  </si>
  <si>
    <r>
      <t xml:space="preserve">Туалетная бумага Veiro Professional Premium
</t>
    </r>
    <r>
      <rPr>
        <b/>
        <sz val="14"/>
        <color rgb="FFC00000"/>
        <rFont val="Arial Narrow"/>
        <family val="2"/>
        <charset val="204"/>
      </rPr>
      <t>НОВИНКА</t>
    </r>
  </si>
  <si>
    <t>Прайс-лист продукции TM Veiro Professional</t>
  </si>
  <si>
    <t>ВАЖНО! Отгружается упаковками</t>
  </si>
  <si>
    <t>Описание</t>
  </si>
  <si>
    <t>Расходные материалы Veiro Professional совместимые с диспенсером</t>
  </si>
  <si>
    <t>Кол-во в упаковке, шт.</t>
  </si>
  <si>
    <t>Размер диспенсера, мм</t>
  </si>
  <si>
    <t>Розничная цена с НДС в руб за ШТ.</t>
  </si>
  <si>
    <t>Розничная цена с НДС в руб за УП.</t>
  </si>
  <si>
    <t>Розничная цена без НДС в руб за шт.</t>
  </si>
  <si>
    <t>Примечание</t>
  </si>
  <si>
    <t>Штрих-код единицы</t>
  </si>
  <si>
    <t>Штрих-код коробки</t>
  </si>
  <si>
    <t>Штук на паллете</t>
  </si>
  <si>
    <t>Вес диспенсера, кг.</t>
  </si>
  <si>
    <t>Серия из ABS пластика</t>
  </si>
  <si>
    <t>TSD JMB ELP VEI TRW SIN</t>
  </si>
  <si>
    <r>
      <t xml:space="preserve">Диспенсер для туалетной бумаги в больших и средних рулонах </t>
    </r>
    <r>
      <rPr>
        <b/>
        <sz val="10"/>
        <color indexed="10"/>
        <rFont val="Calibri"/>
        <family val="2"/>
        <charset val="204"/>
      </rPr>
      <t>JUMBO</t>
    </r>
  </si>
  <si>
    <t>Т101, T102, Т201, T203, Т204, Т206, Т305</t>
  </si>
  <si>
    <t>293 x 312,5 x 135 мм.</t>
  </si>
  <si>
    <t>1,05 кг.</t>
  </si>
  <si>
    <t>TSD PRI ELP VEI TRW SIN</t>
  </si>
  <si>
    <r>
      <t xml:space="preserve">Диспенсер для листовых бумажных полотенец V/Z/W - образной укладки </t>
    </r>
    <r>
      <rPr>
        <b/>
        <sz val="10"/>
        <color indexed="10"/>
        <rFont val="Calibri"/>
        <family val="2"/>
        <charset val="204"/>
      </rPr>
      <t>PRIMA</t>
    </r>
  </si>
  <si>
    <t>KV104, KV210, KV205, KV306, KV311, KV211, KZ202, KZ303, KZ312, KW208, KW309</t>
  </si>
  <si>
    <t>380 x 310 x 130 мм.</t>
  </si>
  <si>
    <t>1,4 кг.</t>
  </si>
  <si>
    <t>A840</t>
  </si>
  <si>
    <r>
      <t xml:space="preserve">Диспенсер  настольный для полотенец Z,W-сложения, </t>
    </r>
    <r>
      <rPr>
        <b/>
        <sz val="10"/>
        <color indexed="10"/>
        <rFont val="Calibri"/>
        <family val="2"/>
        <charset val="204"/>
      </rPr>
      <t>PRIMA mini</t>
    </r>
  </si>
  <si>
    <t>KZ202, KZ303, KZ312, KW208, KW309</t>
  </si>
  <si>
    <t xml:space="preserve"> 250 x 138 x 245 мм.</t>
  </si>
  <si>
    <t>0,69 кг.</t>
  </si>
  <si>
    <t xml:space="preserve"> TSD EZY ELP VEI TRW SIN</t>
  </si>
  <si>
    <r>
      <t xml:space="preserve">Диспенсер для рулонных полотенец с центральной подачей </t>
    </r>
    <r>
      <rPr>
        <b/>
        <sz val="10"/>
        <color indexed="10"/>
        <rFont val="Calibri"/>
        <family val="2"/>
        <charset val="204"/>
      </rPr>
      <t>EASYROLL</t>
    </r>
  </si>
  <si>
    <t>KP105, KP210, KP208, KP206, KP307, WP203</t>
  </si>
  <si>
    <t>310 x 250 x 253 мм.</t>
  </si>
  <si>
    <t>0,91 кг.</t>
  </si>
  <si>
    <t>SPD ELP AFO DIR VEI TRW SIN</t>
  </si>
  <si>
    <r>
      <t xml:space="preserve">Сенсорный диспенсер для мыльной пенки </t>
    </r>
    <r>
      <rPr>
        <b/>
        <sz val="10"/>
        <color indexed="10"/>
        <rFont val="Calibri"/>
        <family val="2"/>
        <charset val="204"/>
      </rPr>
      <t>SAVONA FOAM</t>
    </r>
  </si>
  <si>
    <t>Наливное мыло пена, 800 мл.</t>
  </si>
  <si>
    <t>285 x 117 x 118 мм.</t>
  </si>
  <si>
    <t>Работает от 2 x батареек тиапа "D" (LR20)</t>
  </si>
  <si>
    <t xml:space="preserve"> </t>
  </si>
  <si>
    <t>0,87 кг.</t>
  </si>
  <si>
    <t>SPD SAV ELP DIR VEI TRW SIN</t>
  </si>
  <si>
    <r>
      <t xml:space="preserve">Диспенсер для жидкого мыла </t>
    </r>
    <r>
      <rPr>
        <b/>
        <sz val="10"/>
        <color indexed="10"/>
        <rFont val="Calibri"/>
        <family val="2"/>
        <charset val="204"/>
      </rPr>
      <t>SAVONA</t>
    </r>
  </si>
  <si>
    <t>Наливное мыло, 1000 мл.</t>
  </si>
  <si>
    <t>265 x 110 x 118 мм.</t>
  </si>
  <si>
    <t>0,46 кг.</t>
  </si>
  <si>
    <t>SPD SAV ELP FOA VEI TRW SIN</t>
  </si>
  <si>
    <r>
      <t xml:space="preserve">Диспенсер для мыльной пенки </t>
    </r>
    <r>
      <rPr>
        <b/>
        <sz val="10"/>
        <color indexed="10"/>
        <rFont val="Calibri"/>
        <family val="2"/>
        <charset val="204"/>
      </rPr>
      <t>SAVONA FOAM</t>
    </r>
  </si>
  <si>
    <t>275 x 110 x 118 мм.</t>
  </si>
  <si>
    <t>0,47 кг.</t>
  </si>
  <si>
    <t>TSD MAX ELP VEI TRW SIN</t>
  </si>
  <si>
    <r>
      <t xml:space="preserve">Диспенсер для туалетной бумаги в больших и средних рулонах </t>
    </r>
    <r>
      <rPr>
        <b/>
        <sz val="10"/>
        <color indexed="10"/>
        <rFont val="Calibri"/>
        <family val="2"/>
        <charset val="204"/>
      </rPr>
      <t>MAXIMA</t>
    </r>
  </si>
  <si>
    <t>295 x 420 x 135 мм.</t>
  </si>
  <si>
    <t>1,55 кг.</t>
  </si>
  <si>
    <t>AFR SPA ELP VEI TRW SIN</t>
  </si>
  <si>
    <r>
      <t xml:space="preserve">Диспенсер программируемый аэрозольный в картриджах </t>
    </r>
    <r>
      <rPr>
        <b/>
        <sz val="10"/>
        <color indexed="10"/>
        <rFont val="Calibri"/>
        <family val="2"/>
        <charset val="204"/>
      </rPr>
      <t>SPA</t>
    </r>
  </si>
  <si>
    <t>Аэрозольный картридж SPA *** (BLT, APZ,GNT,CTS)</t>
  </si>
  <si>
    <t>200 x 115 x 86 мм.</t>
  </si>
  <si>
    <t>0,43 кг. (без батареек)</t>
  </si>
  <si>
    <t>CAN AFR BLT</t>
  </si>
  <si>
    <t>Картридж аэрозольный аромат Blue Tonic</t>
  </si>
  <si>
    <t>3000 порций / 160мл.</t>
  </si>
  <si>
    <t>CAN AFR APZ</t>
  </si>
  <si>
    <t>Картридж аэрозольный аромат яблоко</t>
  </si>
  <si>
    <t>CAN AFR GNT</t>
  </si>
  <si>
    <t>Картридж аэрозольный аромат зеленый чай</t>
  </si>
  <si>
    <t>CAN AFR CTS</t>
  </si>
  <si>
    <t>Картридж аэрозольный цитрусовый аромат</t>
  </si>
  <si>
    <r>
      <t xml:space="preserve">Диспенсер для рулонных бумажных полотенец  </t>
    </r>
    <r>
      <rPr>
        <b/>
        <sz val="10"/>
        <color indexed="10"/>
        <rFont val="Calibri"/>
        <family val="2"/>
        <charset val="204"/>
      </rPr>
      <t>POD</t>
    </r>
  </si>
  <si>
    <t>K101, K211, K203, K205, K304</t>
  </si>
  <si>
    <t>329 x 315,5 x 230 мм.</t>
  </si>
  <si>
    <t>2,4 кг.</t>
  </si>
  <si>
    <t>A620KK1NS</t>
  </si>
  <si>
    <r>
      <t xml:space="preserve">Диспенсер для листовой туалетной бумаги  </t>
    </r>
    <r>
      <rPr>
        <b/>
        <sz val="10"/>
        <color indexed="10"/>
        <rFont val="Calibri"/>
        <family val="2"/>
        <charset val="204"/>
      </rPr>
      <t>L-ONE</t>
    </r>
  </si>
  <si>
    <t>TV201, TV302</t>
  </si>
  <si>
    <t>307 x 158 x 133 мм.</t>
  </si>
  <si>
    <t>0,71 кг.</t>
  </si>
  <si>
    <t>A898KT4NS</t>
  </si>
  <si>
    <r>
      <t xml:space="preserve">Диспенсер для настольных салфеток V-сложения </t>
    </r>
    <r>
      <rPr>
        <b/>
        <sz val="10"/>
        <color indexed="10"/>
        <rFont val="Calibri"/>
        <family val="2"/>
        <charset val="204"/>
      </rPr>
      <t>EASYNAP midi</t>
    </r>
  </si>
  <si>
    <t>160 x 221 x 163 мм.</t>
  </si>
  <si>
    <t>Отгрузка строго упаковкой из 4 шт.</t>
  </si>
  <si>
    <t>0,74 кг.</t>
  </si>
  <si>
    <t>A900KT1NS</t>
  </si>
  <si>
    <r>
      <t xml:space="preserve">Диспенсер для настольных салфеток V-сложения </t>
    </r>
    <r>
      <rPr>
        <b/>
        <sz val="10"/>
        <color indexed="10"/>
        <rFont val="Calibri"/>
        <family val="2"/>
        <charset val="204"/>
      </rPr>
      <t>EASYNAP maxi</t>
    </r>
  </si>
  <si>
    <t>461 x 225 x 347 мм.</t>
  </si>
  <si>
    <t>2,08 кг.</t>
  </si>
  <si>
    <t>A52101NCS</t>
  </si>
  <si>
    <r>
      <t xml:space="preserve">Напольный диспенсер для протирочных материалов </t>
    </r>
    <r>
      <rPr>
        <b/>
        <sz val="10"/>
        <color indexed="10"/>
        <rFont val="Calibri"/>
        <family val="2"/>
        <charset val="204"/>
      </rPr>
      <t xml:space="preserve">WIPSTAND </t>
    </r>
  </si>
  <si>
    <t>W201, W202, WP203</t>
  </si>
  <si>
    <t>820 x 440 x 440 мм.</t>
  </si>
  <si>
    <t>Отгрузка строго упаковкой из 2 шт.</t>
  </si>
  <si>
    <t>2,75 кг.</t>
  </si>
  <si>
    <t>A52201NCS</t>
  </si>
  <si>
    <r>
      <t xml:space="preserve">Настенный диспенсер для протирочных материалов </t>
    </r>
    <r>
      <rPr>
        <b/>
        <sz val="10"/>
        <color indexed="10"/>
        <rFont val="Calibri"/>
        <family val="2"/>
        <charset val="204"/>
      </rPr>
      <t>WIPWALL</t>
    </r>
  </si>
  <si>
    <t>280 x 400 x 250 мм.</t>
  </si>
  <si>
    <t xml:space="preserve">A7414SK2NS </t>
  </si>
  <si>
    <r>
      <t xml:space="preserve">Корзина для мусора, арт </t>
    </r>
    <r>
      <rPr>
        <b/>
        <sz val="10"/>
        <color indexed="10"/>
        <rFont val="Calibri"/>
        <family val="2"/>
        <charset val="204"/>
      </rPr>
      <t>MaxBIN</t>
    </r>
    <r>
      <rPr>
        <sz val="10"/>
        <color indexed="8"/>
        <rFont val="Calibri"/>
        <family val="2"/>
        <charset val="204"/>
      </rPr>
      <t xml:space="preserve">  на 43 л и крышка для корзины</t>
    </r>
  </si>
  <si>
    <t>500 x  415 x 268 мм.</t>
  </si>
  <si>
    <t>2,3 кг.</t>
  </si>
  <si>
    <t>A742K6N</t>
  </si>
  <si>
    <r>
      <t xml:space="preserve">Корзина для мусора, арт </t>
    </r>
    <r>
      <rPr>
        <b/>
        <sz val="10"/>
        <color indexed="10"/>
        <rFont val="Calibri"/>
        <family val="2"/>
        <charset val="204"/>
      </rPr>
      <t>MidBIN</t>
    </r>
    <r>
      <rPr>
        <sz val="10"/>
        <color indexed="8"/>
        <rFont val="Calibri"/>
        <family val="2"/>
        <charset val="204"/>
      </rPr>
      <t xml:space="preserve">  на 23 л </t>
    </r>
  </si>
  <si>
    <t>490 x 330  x 220 мм.</t>
  </si>
  <si>
    <t>Отгрузка строго упаковкой из 6 шт.</t>
  </si>
  <si>
    <t>1,7 кг.</t>
  </si>
  <si>
    <t>A744K6NS</t>
  </si>
  <si>
    <r>
      <t xml:space="preserve">Крышка для корзины для мусора, арт </t>
    </r>
    <r>
      <rPr>
        <b/>
        <sz val="10"/>
        <color indexed="10"/>
        <rFont val="Calibri"/>
        <family val="2"/>
        <charset val="204"/>
      </rPr>
      <t>MidBIN</t>
    </r>
    <r>
      <rPr>
        <sz val="10"/>
        <color indexed="8"/>
        <rFont val="Calibri"/>
        <family val="2"/>
        <charset val="204"/>
      </rPr>
      <t xml:space="preserve"> на 23 л</t>
    </r>
  </si>
  <si>
    <t>90 x 335 x 225 мм.</t>
  </si>
  <si>
    <t>0,40 кг.</t>
  </si>
  <si>
    <t>A528KKNS</t>
  </si>
  <si>
    <r>
      <t xml:space="preserve">Диспенсер для бумажных покрытий на унитаз </t>
    </r>
    <r>
      <rPr>
        <b/>
        <sz val="10"/>
        <color indexed="10"/>
        <rFont val="Calibri"/>
        <family val="2"/>
        <charset val="204"/>
      </rPr>
      <t>SEATCOVER</t>
    </r>
  </si>
  <si>
    <t>280 x 420 x 46 мм.</t>
  </si>
  <si>
    <t>0,75 кг.</t>
  </si>
  <si>
    <t>Металлическая серия</t>
  </si>
  <si>
    <t>PR2783CS</t>
  </si>
  <si>
    <r>
      <t xml:space="preserve">Диспенсер для туалетной бумаги </t>
    </r>
    <r>
      <rPr>
        <sz val="10"/>
        <color indexed="10"/>
        <rFont val="Calibri"/>
        <family val="2"/>
        <charset val="204"/>
      </rPr>
      <t>JUMBO Steel</t>
    </r>
  </si>
  <si>
    <t>250 Ø x 129</t>
  </si>
  <si>
    <t>AntiFinger Print ( защитное покрытие от отпечатков пальцев )</t>
  </si>
  <si>
    <t>DTH100CS</t>
  </si>
  <si>
    <r>
      <t xml:space="preserve">Диспенсер для листовой туалетной бумаги </t>
    </r>
    <r>
      <rPr>
        <sz val="10"/>
        <color indexed="10"/>
        <rFont val="Calibri"/>
        <family val="2"/>
        <charset val="204"/>
      </rPr>
      <t>L-ONE Steel</t>
    </r>
  </si>
  <si>
    <r>
      <t>252x116x130</t>
    </r>
    <r>
      <rPr>
        <sz val="10"/>
        <color indexed="8"/>
        <rFont val="Calibri"/>
        <family val="2"/>
        <charset val="204"/>
      </rPr>
      <t> </t>
    </r>
  </si>
  <si>
    <t>DT2107CS</t>
  </si>
  <si>
    <r>
      <t xml:space="preserve">Диспенсер для листовых бумажных полотенец </t>
    </r>
    <r>
      <rPr>
        <sz val="10"/>
        <color indexed="10"/>
        <rFont val="Calibri"/>
        <family val="2"/>
        <charset val="204"/>
      </rPr>
      <t>PRIMA Steel</t>
    </r>
  </si>
  <si>
    <t>330x275x130</t>
  </si>
  <si>
    <t>DJ0031CS</t>
  </si>
  <si>
    <r>
      <t xml:space="preserve">Диспенсер для жидкого мыла </t>
    </r>
    <r>
      <rPr>
        <sz val="10"/>
        <color indexed="10"/>
        <rFont val="Calibri"/>
        <family val="2"/>
        <charset val="204"/>
      </rPr>
      <t>SAVONA Steel</t>
    </r>
  </si>
  <si>
    <t>Наливное мыло, 1500 мл.</t>
  </si>
  <si>
    <t>240x110x133</t>
  </si>
  <si>
    <t>DJF0032CS</t>
  </si>
  <si>
    <r>
      <t xml:space="preserve">Диспенсер для мыльной пенки </t>
    </r>
    <r>
      <rPr>
        <sz val="10"/>
        <color indexed="10"/>
        <rFont val="Calibri"/>
        <family val="2"/>
        <charset val="204"/>
      </rPr>
      <t>SAVONA FOAM Steel</t>
    </r>
  </si>
  <si>
    <t>Наливное мыло пена, 1500 мл.</t>
  </si>
  <si>
    <t>DJF0038ACS</t>
  </si>
  <si>
    <r>
      <t xml:space="preserve">Сенсерный диспенсер для мыльной пенки </t>
    </r>
    <r>
      <rPr>
        <sz val="10"/>
        <color indexed="10"/>
        <rFont val="Calibri"/>
        <family val="2"/>
        <charset val="204"/>
      </rPr>
      <t>SAVONA FOAM Steel</t>
    </r>
  </si>
  <si>
    <t>Наливное мыло пена, 1000 мл.</t>
  </si>
  <si>
    <t>240x110x120</t>
  </si>
  <si>
    <t>PPA4479CS</t>
  </si>
  <si>
    <r>
      <t xml:space="preserve">Корзина для мусора </t>
    </r>
    <r>
      <rPr>
        <sz val="10"/>
        <color indexed="10"/>
        <rFont val="Calibri"/>
        <family val="2"/>
        <charset val="204"/>
      </rPr>
      <t xml:space="preserve">MaxBIN Steel </t>
    </r>
    <r>
      <rPr>
        <sz val="10"/>
        <color indexed="8"/>
        <rFont val="Calibri"/>
        <family val="2"/>
        <charset val="204"/>
      </rPr>
      <t>(40л)</t>
    </r>
  </si>
  <si>
    <r>
      <t>710</t>
    </r>
    <r>
      <rPr>
        <sz val="10"/>
        <color indexed="56"/>
        <rFont val="Calibri"/>
        <family val="2"/>
        <charset val="204"/>
      </rPr>
      <t>x360x180</t>
    </r>
  </si>
  <si>
    <t>Действует с 15 декабря 2021</t>
  </si>
  <si>
    <t>Т318</t>
  </si>
  <si>
    <t>Салфетки бумажные Z-сложение Veiro Professional Premium</t>
  </si>
  <si>
    <t>NZ316</t>
  </si>
  <si>
    <t>EASYNAP mini</t>
  </si>
  <si>
    <t>Действует с 15 февраля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</si>
</sst>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_р_._-;\-* #,##0.0_р_._-;_-* &quot;-&quot;??_р_._-;_-@_-"/>
    <numFmt numFmtId="167" formatCode="0.00;[Red]0.00"/>
    <numFmt numFmtId="168" formatCode="#,##0.0"/>
  </numFmts>
  <fonts count="46" x14ac:knownFonts="1">
    <font>
      <sz val="11"/>
      <color theme="1"/>
      <name val="Calibri"/>
      <family val="2"/>
      <charset val="204"/>
      <scheme val="minor"/>
    </font>
    <font>
      <b/>
      <sz val="10"/>
      <name val="Arial Narrow"/>
      <family val="2"/>
      <charset val="204"/>
    </font>
    <font>
      <sz val="8"/>
      <name val="Arial"/>
      <family val="2"/>
    </font>
    <font>
      <b/>
      <sz val="14"/>
      <name val="Arial Narrow"/>
      <family val="2"/>
      <charset val="204"/>
    </font>
    <font>
      <sz val="14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Arial Narrow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4"/>
      <name val="Cambria"/>
      <family val="1"/>
      <charset val="204"/>
      <scheme val="major"/>
    </font>
    <font>
      <sz val="14"/>
      <color rgb="FFFF0000"/>
      <name val="Arial Narrow"/>
      <family val="2"/>
      <charset val="204"/>
    </font>
    <font>
      <b/>
      <sz val="20"/>
      <name val="Arial Narrow"/>
      <family val="2"/>
      <charset val="204"/>
    </font>
    <font>
      <sz val="16"/>
      <name val="Arial Narrow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12"/>
      <name val="Arial Narrow"/>
      <family val="2"/>
      <charset val="204"/>
    </font>
    <font>
      <i/>
      <sz val="12"/>
      <color rgb="FFFF0000"/>
      <name val="Arial Narrow"/>
      <family val="2"/>
      <charset val="204"/>
    </font>
    <font>
      <i/>
      <sz val="10"/>
      <name val="Arial Narrow"/>
      <family val="2"/>
      <charset val="204"/>
    </font>
    <font>
      <i/>
      <sz val="14"/>
      <name val="Cambria"/>
      <family val="1"/>
      <charset val="204"/>
      <scheme val="major"/>
    </font>
    <font>
      <i/>
      <sz val="14"/>
      <name val="Arial Narrow"/>
      <family val="2"/>
      <charset val="204"/>
    </font>
    <font>
      <i/>
      <sz val="16"/>
      <name val="Arial Narrow"/>
      <family val="2"/>
      <charset val="204"/>
    </font>
    <font>
      <sz val="12"/>
      <name val="Arial Narrow"/>
      <family val="2"/>
      <charset val="204"/>
    </font>
    <font>
      <sz val="12"/>
      <color rgb="FFFF0000"/>
      <name val="Arial Narrow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b/>
      <sz val="14"/>
      <color rgb="FFC00000"/>
      <name val="Arial Narrow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0"/>
      <color indexed="8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10"/>
      <name val="Calibri"/>
      <family val="2"/>
      <charset val="204"/>
    </font>
    <font>
      <b/>
      <sz val="10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name val="Arial"/>
      <family val="2"/>
    </font>
    <font>
      <sz val="10"/>
      <color indexed="1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indexed="56"/>
      <name val="Calibri"/>
      <family val="2"/>
      <charset val="204"/>
    </font>
    <font>
      <b/>
      <sz val="13"/>
      <color rgb="FFC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165" fontId="5" fillId="0" borderId="0" applyFont="0" applyFill="0" applyBorder="0" applyAlignment="0" applyProtection="0"/>
    <xf numFmtId="0" fontId="5" fillId="0" borderId="0"/>
    <xf numFmtId="0" fontId="30" fillId="0" borderId="0"/>
    <xf numFmtId="0" fontId="41" fillId="0" borderId="0"/>
    <xf numFmtId="9" fontId="5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15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66" fontId="4" fillId="0" borderId="1" xfId="2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7" fontId="20" fillId="0" borderId="1" xfId="0" applyNumberFormat="1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3" fontId="3" fillId="2" borderId="1" xfId="0" applyNumberFormat="1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4" fillId="3" borderId="1" xfId="0" applyNumberFormat="1" applyFont="1" applyFill="1" applyBorder="1" applyAlignment="1">
      <alignment horizontal="center" vertical="center" wrapText="1"/>
    </xf>
    <xf numFmtId="3" fontId="4" fillId="3" borderId="1" xfId="2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168" fontId="4" fillId="0" borderId="1" xfId="2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9" fillId="0" borderId="0" xfId="3" applyFont="1"/>
    <xf numFmtId="1" fontId="29" fillId="0" borderId="0" xfId="3" applyNumberFormat="1" applyFont="1"/>
    <xf numFmtId="0" fontId="29" fillId="0" borderId="0" xfId="3" applyFont="1" applyAlignment="1">
      <alignment horizontal="center" vertical="center"/>
    </xf>
    <xf numFmtId="0" fontId="31" fillId="4" borderId="1" xfId="4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3" fillId="0" borderId="0" xfId="3" applyFont="1" applyAlignment="1">
      <alignment horizontal="left" wrapText="1"/>
    </xf>
    <xf numFmtId="0" fontId="32" fillId="0" borderId="0" xfId="0" applyFont="1" applyBorder="1" applyAlignment="1">
      <alignment horizontal="right" vertical="center"/>
    </xf>
    <xf numFmtId="0" fontId="34" fillId="5" borderId="1" xfId="3" applyFont="1" applyFill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left" vertical="center" wrapText="1"/>
    </xf>
    <xf numFmtId="164" fontId="37" fillId="5" borderId="1" xfId="0" applyNumberFormat="1" applyFont="1" applyFill="1" applyBorder="1" applyAlignment="1">
      <alignment horizontal="center" vertical="center" wrapText="1"/>
    </xf>
    <xf numFmtId="164" fontId="37" fillId="0" borderId="1" xfId="0" applyNumberFormat="1" applyFont="1" applyFill="1" applyBorder="1" applyAlignment="1">
      <alignment horizontal="center" vertical="center" wrapText="1"/>
    </xf>
    <xf numFmtId="164" fontId="38" fillId="3" borderId="1" xfId="0" applyNumberFormat="1" applyFont="1" applyFill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 wrapText="1"/>
    </xf>
    <xf numFmtId="1" fontId="29" fillId="0" borderId="1" xfId="3" applyNumberFormat="1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/>
    </xf>
    <xf numFmtId="0" fontId="31" fillId="0" borderId="1" xfId="4" applyFont="1" applyBorder="1" applyAlignment="1">
      <alignment horizontal="center" vertical="center" wrapText="1"/>
    </xf>
    <xf numFmtId="0" fontId="35" fillId="4" borderId="1" xfId="4" applyFont="1" applyFill="1" applyBorder="1" applyAlignment="1">
      <alignment horizontal="center" vertical="center" wrapText="1"/>
    </xf>
    <xf numFmtId="0" fontId="35" fillId="4" borderId="1" xfId="4" applyFont="1" applyFill="1" applyBorder="1" applyAlignment="1">
      <alignment horizontal="left" vertical="center" wrapText="1"/>
    </xf>
    <xf numFmtId="164" fontId="37" fillId="4" borderId="1" xfId="0" applyNumberFormat="1" applyFont="1" applyFill="1" applyBorder="1" applyAlignment="1">
      <alignment horizontal="center" vertical="center" wrapText="1"/>
    </xf>
    <xf numFmtId="0" fontId="39" fillId="0" borderId="1" xfId="3" applyFont="1" applyBorder="1" applyAlignment="1">
      <alignment horizontal="center" vertical="center" wrapText="1"/>
    </xf>
    <xf numFmtId="0" fontId="31" fillId="0" borderId="1" xfId="4" applyFont="1" applyBorder="1" applyAlignment="1">
      <alignment horizontal="center" vertical="center"/>
    </xf>
    <xf numFmtId="0" fontId="33" fillId="4" borderId="1" xfId="5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left" vertical="center"/>
    </xf>
    <xf numFmtId="0" fontId="33" fillId="0" borderId="1" xfId="3" applyFont="1" applyBorder="1" applyAlignment="1">
      <alignment horizontal="center"/>
    </xf>
    <xf numFmtId="1" fontId="35" fillId="0" borderId="1" xfId="4" applyNumberFormat="1" applyFont="1" applyBorder="1" applyAlignment="1">
      <alignment horizontal="center" vertical="center" wrapText="1"/>
    </xf>
    <xf numFmtId="1" fontId="29" fillId="0" borderId="1" xfId="3" applyNumberFormat="1" applyFont="1" applyBorder="1"/>
    <xf numFmtId="0" fontId="43" fillId="0" borderId="1" xfId="4" applyFont="1" applyBorder="1" applyAlignment="1">
      <alignment horizontal="center" vertical="center" wrapText="1"/>
    </xf>
    <xf numFmtId="0" fontId="29" fillId="0" borderId="0" xfId="3" applyFont="1" applyAlignment="1">
      <alignment horizontal="center"/>
    </xf>
    <xf numFmtId="0" fontId="45" fillId="0" borderId="0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 wrapText="1"/>
    </xf>
    <xf numFmtId="9" fontId="0" fillId="0" borderId="0" xfId="6" applyFont="1" applyBorder="1" applyAlignment="1">
      <alignment vertical="center"/>
    </xf>
    <xf numFmtId="9" fontId="45" fillId="0" borderId="0" xfId="6" applyFont="1" applyBorder="1" applyAlignment="1">
      <alignment horizontal="right" vertical="center"/>
    </xf>
    <xf numFmtId="9" fontId="1" fillId="2" borderId="1" xfId="6" applyFont="1" applyFill="1" applyBorder="1" applyAlignment="1">
      <alignment vertical="center"/>
    </xf>
    <xf numFmtId="9" fontId="11" fillId="0" borderId="1" xfId="6" applyFont="1" applyFill="1" applyBorder="1" applyAlignment="1">
      <alignment horizontal="center" vertical="center"/>
    </xf>
    <xf numFmtId="9" fontId="6" fillId="0" borderId="0" xfId="6" applyFont="1" applyAlignment="1">
      <alignment vertical="center"/>
    </xf>
    <xf numFmtId="9" fontId="0" fillId="0" borderId="0" xfId="6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9" fontId="23" fillId="0" borderId="2" xfId="6" applyFont="1" applyBorder="1" applyAlignment="1">
      <alignment horizontal="center" vertical="center" wrapText="1"/>
    </xf>
    <xf numFmtId="9" fontId="23" fillId="0" borderId="3" xfId="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</cellXfs>
  <cellStyles count="7">
    <cellStyle name="Excel Built-in Normal" xfId="5"/>
    <cellStyle name="Excel Built-in Normal 1" xfId="4"/>
    <cellStyle name="Обычный" xfId="0" builtinId="0"/>
    <cellStyle name="Обычный 13" xfId="3"/>
    <cellStyle name="Обычный 2" xfId="1"/>
    <cellStyle name="Процентный" xfId="6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26" Type="http://schemas.openxmlformats.org/officeDocument/2006/relationships/image" Target="../media/image63.jpeg"/><Relationship Id="rId3" Type="http://schemas.openxmlformats.org/officeDocument/2006/relationships/image" Target="../media/image41.png"/><Relationship Id="rId21" Type="http://schemas.openxmlformats.org/officeDocument/2006/relationships/image" Target="../media/image59.jpeg"/><Relationship Id="rId7" Type="http://schemas.openxmlformats.org/officeDocument/2006/relationships/image" Target="../media/image45.pn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2.jpeg"/><Relationship Id="rId2" Type="http://schemas.openxmlformats.org/officeDocument/2006/relationships/image" Target="../media/image40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29" Type="http://schemas.openxmlformats.org/officeDocument/2006/relationships/image" Target="../media/image66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jpeg"/><Relationship Id="rId24" Type="http://schemas.openxmlformats.org/officeDocument/2006/relationships/image" Target="../media/image61.jpeg"/><Relationship Id="rId5" Type="http://schemas.openxmlformats.org/officeDocument/2006/relationships/image" Target="../media/image43.png"/><Relationship Id="rId15" Type="http://schemas.openxmlformats.org/officeDocument/2006/relationships/image" Target="../media/image53.jpeg"/><Relationship Id="rId23" Type="http://schemas.openxmlformats.org/officeDocument/2006/relationships/image" Target="../media/image60.jpeg"/><Relationship Id="rId28" Type="http://schemas.openxmlformats.org/officeDocument/2006/relationships/image" Target="../media/image65.jpeg"/><Relationship Id="rId10" Type="http://schemas.openxmlformats.org/officeDocument/2006/relationships/image" Target="../media/image48.png"/><Relationship Id="rId19" Type="http://schemas.openxmlformats.org/officeDocument/2006/relationships/image" Target="../media/image57.emf"/><Relationship Id="rId4" Type="http://schemas.openxmlformats.org/officeDocument/2006/relationships/image" Target="../media/image42.pn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Relationship Id="rId22" Type="http://schemas.openxmlformats.org/officeDocument/2006/relationships/image" Target="../media/image12.jpeg"/><Relationship Id="rId27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59872</xdr:colOff>
      <xdr:row>19</xdr:row>
      <xdr:rowOff>124558</xdr:rowOff>
    </xdr:from>
    <xdr:to>
      <xdr:col>2</xdr:col>
      <xdr:colOff>1450730</xdr:colOff>
      <xdr:row>19</xdr:row>
      <xdr:rowOff>775608</xdr:rowOff>
    </xdr:to>
    <xdr:pic>
      <xdr:nvPicPr>
        <xdr:cNvPr id="1849" name="Рисунок 10" descr="T101.jpg">
          <a:extLst>
            <a:ext uri="{FF2B5EF4-FFF2-40B4-BE49-F238E27FC236}">
              <a16:creationId xmlns=""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7334" y="12316558"/>
          <a:ext cx="1390858" cy="6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69272</xdr:colOff>
      <xdr:row>6</xdr:row>
      <xdr:rowOff>158750</xdr:rowOff>
    </xdr:from>
    <xdr:to>
      <xdr:col>2</xdr:col>
      <xdr:colOff>1428750</xdr:colOff>
      <xdr:row>6</xdr:row>
      <xdr:rowOff>865909</xdr:rowOff>
    </xdr:to>
    <xdr:pic>
      <xdr:nvPicPr>
        <xdr:cNvPr id="44" name="Рисунок 43" descr="C:\Users\Геннадий\Desktop\Гуляева\Бланки\Фото продукции\JPG\Proff_3D\jpg\KV104_Basiс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60397" y="3048000"/>
          <a:ext cx="1359478" cy="707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51955</xdr:colOff>
      <xdr:row>12</xdr:row>
      <xdr:rowOff>103909</xdr:rowOff>
    </xdr:from>
    <xdr:to>
      <xdr:col>2</xdr:col>
      <xdr:colOff>1432744</xdr:colOff>
      <xdr:row>12</xdr:row>
      <xdr:rowOff>819526</xdr:rowOff>
    </xdr:to>
    <xdr:pic>
      <xdr:nvPicPr>
        <xdr:cNvPr id="47" name="Рисунок 46" descr="C:\Users\Геннадий\Desktop\Гуляева\Бланки\Фото продукции\JPG\Proff_3D\jpg\KV210_Comfort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47410" y="7360227"/>
          <a:ext cx="1380789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69273</xdr:colOff>
      <xdr:row>16</xdr:row>
      <xdr:rowOff>69273</xdr:rowOff>
    </xdr:from>
    <xdr:to>
      <xdr:col>2</xdr:col>
      <xdr:colOff>1450062</xdr:colOff>
      <xdr:row>16</xdr:row>
      <xdr:rowOff>784890</xdr:rowOff>
    </xdr:to>
    <xdr:pic>
      <xdr:nvPicPr>
        <xdr:cNvPr id="48" name="Рисунок 47" descr="C:\Users\Геннадий\Desktop\Гуляева\Бланки\Фото продукции\JPG\Proff_3D\jpg\KV210_Comfort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4728" y="10079182"/>
          <a:ext cx="1380789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51955</xdr:colOff>
      <xdr:row>7</xdr:row>
      <xdr:rowOff>138546</xdr:rowOff>
    </xdr:from>
    <xdr:to>
      <xdr:col>2</xdr:col>
      <xdr:colOff>1432744</xdr:colOff>
      <xdr:row>7</xdr:row>
      <xdr:rowOff>854163</xdr:rowOff>
    </xdr:to>
    <xdr:pic>
      <xdr:nvPicPr>
        <xdr:cNvPr id="51" name="Рисунок 50" descr="C:\Users\Геннадий\Desktop\Гуляева\Бланки\Фото продукции\JPG\Proff_3D\jpg\KV210_Comfort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47410" y="4537364"/>
          <a:ext cx="1380789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64943</xdr:colOff>
      <xdr:row>8</xdr:row>
      <xdr:rowOff>190500</xdr:rowOff>
    </xdr:from>
    <xdr:to>
      <xdr:col>2</xdr:col>
      <xdr:colOff>1445732</xdr:colOff>
      <xdr:row>8</xdr:row>
      <xdr:rowOff>906117</xdr:rowOff>
    </xdr:to>
    <xdr:pic>
      <xdr:nvPicPr>
        <xdr:cNvPr id="52" name="Рисунок 51" descr="C:\Users\Геннадий\Desktop\Гуляева\Бланки\Фото продукции\JPG\Proff_3D\jpg\KV210_Comfort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56068" y="4984750"/>
          <a:ext cx="1380789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51956</xdr:colOff>
      <xdr:row>10</xdr:row>
      <xdr:rowOff>86591</xdr:rowOff>
    </xdr:from>
    <xdr:to>
      <xdr:col>2</xdr:col>
      <xdr:colOff>1472046</xdr:colOff>
      <xdr:row>10</xdr:row>
      <xdr:rowOff>796637</xdr:rowOff>
    </xdr:to>
    <xdr:pic>
      <xdr:nvPicPr>
        <xdr:cNvPr id="53" name="Рисунок 52" descr="C:\Users\Геннадий\Desktop\Гуляева\Бланки\Фото продукции\JPG\Proff_3D\jpg\KV306_Premium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47411" y="6390409"/>
          <a:ext cx="1420090" cy="710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51956</xdr:colOff>
      <xdr:row>13</xdr:row>
      <xdr:rowOff>138545</xdr:rowOff>
    </xdr:from>
    <xdr:to>
      <xdr:col>2</xdr:col>
      <xdr:colOff>1420092</xdr:colOff>
      <xdr:row>13</xdr:row>
      <xdr:rowOff>741795</xdr:rowOff>
    </xdr:to>
    <xdr:pic>
      <xdr:nvPicPr>
        <xdr:cNvPr id="54" name="Рисунок 53" descr="C:\Users\Геннадий\Desktop\Гуляева\Бланки\Фото продукции\JPG\Proff_3D\jpg\KV306_Premium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47411" y="8312727"/>
          <a:ext cx="1368136" cy="606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86591</xdr:colOff>
      <xdr:row>15</xdr:row>
      <xdr:rowOff>51955</xdr:rowOff>
    </xdr:from>
    <xdr:to>
      <xdr:col>2</xdr:col>
      <xdr:colOff>1437409</xdr:colOff>
      <xdr:row>15</xdr:row>
      <xdr:rowOff>762001</xdr:rowOff>
    </xdr:to>
    <xdr:pic>
      <xdr:nvPicPr>
        <xdr:cNvPr id="55" name="Рисунок 54" descr="C:\Users\Геннадий\Desktop\Гуляева\Бланки\Фото продукции\JPG\Proff_3D\jpg\KV306_Premium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82046" y="9144000"/>
          <a:ext cx="1350818" cy="710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</xdr:colOff>
      <xdr:row>17</xdr:row>
      <xdr:rowOff>69273</xdr:rowOff>
    </xdr:from>
    <xdr:to>
      <xdr:col>2</xdr:col>
      <xdr:colOff>1454726</xdr:colOff>
      <xdr:row>17</xdr:row>
      <xdr:rowOff>848591</xdr:rowOff>
    </xdr:to>
    <xdr:pic>
      <xdr:nvPicPr>
        <xdr:cNvPr id="56" name="Рисунок 55" descr="C:\Users\Геннадий\Desktop\Гуляева\Бланки\Фото продукции\JPG\Proff_3D\jpg\KV306_Premium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7409" y="10997046"/>
          <a:ext cx="1402772" cy="779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175180</xdr:colOff>
      <xdr:row>36</xdr:row>
      <xdr:rowOff>73936</xdr:rowOff>
    </xdr:from>
    <xdr:to>
      <xdr:col>2</xdr:col>
      <xdr:colOff>1317625</xdr:colOff>
      <xdr:row>36</xdr:row>
      <xdr:rowOff>809625</xdr:rowOff>
    </xdr:to>
    <xdr:pic>
      <xdr:nvPicPr>
        <xdr:cNvPr id="58" name="Рисунок 57" descr="C:\Users\Геннадий\Desktop\Гуляева\Бланки\Фото продукции\JPG\Proff_3D\jpg\NV211_Comfort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66305" y="21711561"/>
          <a:ext cx="1142445" cy="735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294410</xdr:colOff>
      <xdr:row>41</xdr:row>
      <xdr:rowOff>51954</xdr:rowOff>
    </xdr:from>
    <xdr:to>
      <xdr:col>2</xdr:col>
      <xdr:colOff>1150160</xdr:colOff>
      <xdr:row>42</xdr:row>
      <xdr:rowOff>0</xdr:rowOff>
    </xdr:to>
    <xdr:pic>
      <xdr:nvPicPr>
        <xdr:cNvPr id="59" name="Рисунок 58" descr="C:\Users\Геннадий\Desktop\Гуляева\Бланки\Фото продукции\JPG\Proff_3D\jpg\TV201_Comfort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89865" y="23414181"/>
          <a:ext cx="855750" cy="865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294409</xdr:colOff>
      <xdr:row>42</xdr:row>
      <xdr:rowOff>103909</xdr:rowOff>
    </xdr:from>
    <xdr:to>
      <xdr:col>2</xdr:col>
      <xdr:colOff>1146951</xdr:colOff>
      <xdr:row>42</xdr:row>
      <xdr:rowOff>851331</xdr:rowOff>
    </xdr:to>
    <xdr:pic>
      <xdr:nvPicPr>
        <xdr:cNvPr id="60" name="Рисунок 59" descr="C:\Users\Геннадий\Desktop\Гуляева\Бланки\Фото продукции\JPG\Proff_3D\jpg\TV302_Premium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9864" y="24384000"/>
          <a:ext cx="852542" cy="747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54427</xdr:colOff>
      <xdr:row>29</xdr:row>
      <xdr:rowOff>149679</xdr:rowOff>
    </xdr:from>
    <xdr:to>
      <xdr:col>2</xdr:col>
      <xdr:colOff>1402967</xdr:colOff>
      <xdr:row>29</xdr:row>
      <xdr:rowOff>830036</xdr:rowOff>
    </xdr:to>
    <xdr:pic>
      <xdr:nvPicPr>
        <xdr:cNvPr id="41" name="Рисунок 40" descr="C:\Users\Геннадий\Desktop\Гуляева\Бланки\Фото продукции\JPG\Proff_3D\jpg\T207_Comfort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52356" y="19376572"/>
          <a:ext cx="1348540" cy="68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40820</xdr:colOff>
      <xdr:row>30</xdr:row>
      <xdr:rowOff>136072</xdr:rowOff>
    </xdr:from>
    <xdr:to>
      <xdr:col>2</xdr:col>
      <xdr:colOff>1483178</xdr:colOff>
      <xdr:row>30</xdr:row>
      <xdr:rowOff>830036</xdr:rowOff>
    </xdr:to>
    <xdr:pic>
      <xdr:nvPicPr>
        <xdr:cNvPr id="45" name="Рисунок 44" descr="C:\Users\Геннадий\Desktop\Гуляева\Бланки\Фото продукции\JPG\Proff_3D\jpg\T308-309_Premium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38749" y="20288251"/>
          <a:ext cx="1442358" cy="69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13607</xdr:colOff>
      <xdr:row>31</xdr:row>
      <xdr:rowOff>136072</xdr:rowOff>
    </xdr:from>
    <xdr:to>
      <xdr:col>2</xdr:col>
      <xdr:colOff>1455965</xdr:colOff>
      <xdr:row>31</xdr:row>
      <xdr:rowOff>830036</xdr:rowOff>
    </xdr:to>
    <xdr:pic>
      <xdr:nvPicPr>
        <xdr:cNvPr id="46" name="Рисунок 45" descr="C:\Users\Геннадий\Desktop\Гуляева\Бланки\Фото продукции\JPG\Proff_3D\jpg\T308-309_Premium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11536" y="21227143"/>
          <a:ext cx="1442358" cy="69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47625</xdr:colOff>
      <xdr:row>0</xdr:row>
      <xdr:rowOff>133804</xdr:rowOff>
    </xdr:from>
    <xdr:to>
      <xdr:col>18</xdr:col>
      <xdr:colOff>1247140</xdr:colOff>
      <xdr:row>1</xdr:row>
      <xdr:rowOff>254000</xdr:rowOff>
    </xdr:to>
    <xdr:pic>
      <xdr:nvPicPr>
        <xdr:cNvPr id="49" name="Рисунок 48" descr="C:\Users\Геннадий\AppData\Local\Microsoft\Windows\Temporary Internet Files\Content.Outlook\KEX239ZR\prof1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858875" y="340179"/>
          <a:ext cx="4787265" cy="644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171658</xdr:colOff>
      <xdr:row>20</xdr:row>
      <xdr:rowOff>174800</xdr:rowOff>
    </xdr:from>
    <xdr:to>
      <xdr:col>2</xdr:col>
      <xdr:colOff>1246623</xdr:colOff>
      <xdr:row>20</xdr:row>
      <xdr:rowOff>759907</xdr:rowOff>
    </xdr:to>
    <xdr:pic>
      <xdr:nvPicPr>
        <xdr:cNvPr id="22" name="Рисунок 21" descr="C:\Users\Геннадий\Desktop\Гуляева\Бланки\Фото продукции\JPG\Proff_3D\jpg\T102_Basiс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59120" y="13275338"/>
          <a:ext cx="1074965" cy="585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178985</xdr:colOff>
      <xdr:row>22</xdr:row>
      <xdr:rowOff>175846</xdr:rowOff>
    </xdr:from>
    <xdr:to>
      <xdr:col>2</xdr:col>
      <xdr:colOff>1282210</xdr:colOff>
      <xdr:row>22</xdr:row>
      <xdr:rowOff>791439</xdr:rowOff>
    </xdr:to>
    <xdr:pic>
      <xdr:nvPicPr>
        <xdr:cNvPr id="23" name="Рисунок 22" descr="C:\Users\Геннадий\Desktop\Гуляева\Бланки\Фото продукции\JPG\Proff_3D\jpg\T203_Comfort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66447" y="14192250"/>
          <a:ext cx="1103225" cy="615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23</xdr:row>
      <xdr:rowOff>108858</xdr:rowOff>
    </xdr:from>
    <xdr:to>
      <xdr:col>2</xdr:col>
      <xdr:colOff>1194289</xdr:colOff>
      <xdr:row>23</xdr:row>
      <xdr:rowOff>748394</xdr:rowOff>
    </xdr:to>
    <xdr:pic>
      <xdr:nvPicPr>
        <xdr:cNvPr id="24" name="Рисунок 23" descr="C:\Users\Геннадий\Desktop\Гуляева\Бланки\Фото продукции\JPG\Proff_3D\jpg\T204_Comfort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377963" y="15048454"/>
          <a:ext cx="1003788" cy="639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163286</xdr:colOff>
      <xdr:row>27</xdr:row>
      <xdr:rowOff>108857</xdr:rowOff>
    </xdr:from>
    <xdr:to>
      <xdr:col>2</xdr:col>
      <xdr:colOff>1274884</xdr:colOff>
      <xdr:row>27</xdr:row>
      <xdr:rowOff>748393</xdr:rowOff>
    </xdr:to>
    <xdr:pic>
      <xdr:nvPicPr>
        <xdr:cNvPr id="25" name="Рисунок 24" descr="C:\Users\Геннадий\Desktop\Гуляева\Бланки\Фото продукции\JPG\Proff_3D\jpg\T305_Premium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50748" y="15956992"/>
          <a:ext cx="1111598" cy="639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272144</xdr:colOff>
      <xdr:row>24</xdr:row>
      <xdr:rowOff>139211</xdr:rowOff>
    </xdr:from>
    <xdr:to>
      <xdr:col>2</xdr:col>
      <xdr:colOff>1143000</xdr:colOff>
      <xdr:row>24</xdr:row>
      <xdr:rowOff>676485</xdr:rowOff>
    </xdr:to>
    <xdr:pic>
      <xdr:nvPicPr>
        <xdr:cNvPr id="26" name="Рисунок 25" descr="C:\Users\Геннадий\Desktop\Гуляева\Бланки\Фото продукции\JPG\Proff_3D\jpg\T206__Comfort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59606" y="16903211"/>
          <a:ext cx="870856" cy="53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244927</xdr:colOff>
      <xdr:row>25</xdr:row>
      <xdr:rowOff>14654</xdr:rowOff>
    </xdr:from>
    <xdr:to>
      <xdr:col>2</xdr:col>
      <xdr:colOff>1311519</xdr:colOff>
      <xdr:row>25</xdr:row>
      <xdr:rowOff>748394</xdr:rowOff>
    </xdr:to>
    <xdr:pic>
      <xdr:nvPicPr>
        <xdr:cNvPr id="27" name="Рисунок 26" descr="C:\Users\Геннадий\Desktop\Гуляева\Бланки\Фото продукции\JPG\Proff_3D\jpg\TP210_Comfort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32389" y="17577289"/>
          <a:ext cx="1066592" cy="73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455839</xdr:colOff>
      <xdr:row>46</xdr:row>
      <xdr:rowOff>13607</xdr:rowOff>
    </xdr:from>
    <xdr:to>
      <xdr:col>2</xdr:col>
      <xdr:colOff>970499</xdr:colOff>
      <xdr:row>47</xdr:row>
      <xdr:rowOff>3621</xdr:rowOff>
    </xdr:to>
    <xdr:pic>
      <xdr:nvPicPr>
        <xdr:cNvPr id="28" name="Рисунок 27" descr="C:\Users\Геннадий\Desktop\Гуляева\Бланки\Фото продукции\JPG\Proff_3D\jpg\К101_Basiс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46964" y="25524732"/>
          <a:ext cx="514660" cy="783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435427</xdr:colOff>
      <xdr:row>48</xdr:row>
      <xdr:rowOff>13607</xdr:rowOff>
    </xdr:from>
    <xdr:to>
      <xdr:col>2</xdr:col>
      <xdr:colOff>931890</xdr:colOff>
      <xdr:row>48</xdr:row>
      <xdr:rowOff>789214</xdr:rowOff>
    </xdr:to>
    <xdr:pic>
      <xdr:nvPicPr>
        <xdr:cNvPr id="29" name="Рисунок 28" descr="C:\Users\Геннадий\Desktop\Гуляева\Бланки\Фото продукции\JPG\Proff_3D\jpg\К203_Comfort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33356" y="27173464"/>
          <a:ext cx="496463" cy="775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462643</xdr:colOff>
      <xdr:row>50</xdr:row>
      <xdr:rowOff>13608</xdr:rowOff>
    </xdr:from>
    <xdr:to>
      <xdr:col>2</xdr:col>
      <xdr:colOff>935290</xdr:colOff>
      <xdr:row>50</xdr:row>
      <xdr:rowOff>729225</xdr:rowOff>
    </xdr:to>
    <xdr:pic>
      <xdr:nvPicPr>
        <xdr:cNvPr id="30" name="Рисунок 29" descr="C:\Users\Геннадий\Desktop\Гуляева\Бланки\Фото продукции\JPG\Proff_3D\jpg\К304_Premium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60572" y="27989894"/>
          <a:ext cx="472647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287843</xdr:colOff>
      <xdr:row>54</xdr:row>
      <xdr:rowOff>56521</xdr:rowOff>
    </xdr:from>
    <xdr:to>
      <xdr:col>2</xdr:col>
      <xdr:colOff>1238249</xdr:colOff>
      <xdr:row>54</xdr:row>
      <xdr:rowOff>886557</xdr:rowOff>
    </xdr:to>
    <xdr:pic>
      <xdr:nvPicPr>
        <xdr:cNvPr id="31" name="Рисунок 30" descr="C:\Users\Геннадий\Desktop\Гуляева\Бланки\Фото продукции\JPG\Proff_3D\jpg\KP105_Basiс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475305" y="29056483"/>
          <a:ext cx="950406" cy="83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380999</xdr:colOff>
      <xdr:row>55</xdr:row>
      <xdr:rowOff>122463</xdr:rowOff>
    </xdr:from>
    <xdr:to>
      <xdr:col>2</xdr:col>
      <xdr:colOff>1251856</xdr:colOff>
      <xdr:row>55</xdr:row>
      <xdr:rowOff>852918</xdr:rowOff>
    </xdr:to>
    <xdr:pic>
      <xdr:nvPicPr>
        <xdr:cNvPr id="32" name="Рисунок 31" descr="C:\Users\Геннадий\Desktop\Гуляева\Бланки\Фото продукции\JPG\Proff_3D\jpg\KP210_Comfort.jp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78928" y="30044570"/>
          <a:ext cx="870857" cy="73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394607</xdr:colOff>
      <xdr:row>56</xdr:row>
      <xdr:rowOff>54429</xdr:rowOff>
    </xdr:from>
    <xdr:to>
      <xdr:col>2</xdr:col>
      <xdr:colOff>1222007</xdr:colOff>
      <xdr:row>56</xdr:row>
      <xdr:rowOff>841608</xdr:rowOff>
    </xdr:to>
    <xdr:pic>
      <xdr:nvPicPr>
        <xdr:cNvPr id="33" name="Рисунок 32" descr="C:\Users\Геннадий\Desktop\Гуляева\Бланки\Фото продукции\JPG\Proff_3D\jpg\KP206_Comfort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92536" y="30847393"/>
          <a:ext cx="827400" cy="787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489857</xdr:colOff>
      <xdr:row>57</xdr:row>
      <xdr:rowOff>40822</xdr:rowOff>
    </xdr:from>
    <xdr:to>
      <xdr:col>2</xdr:col>
      <xdr:colOff>1167099</xdr:colOff>
      <xdr:row>57</xdr:row>
      <xdr:rowOff>1098345</xdr:rowOff>
    </xdr:to>
    <xdr:pic>
      <xdr:nvPicPr>
        <xdr:cNvPr id="35" name="Рисунок 34" descr="C:\Users\Геннадий\Desktop\Гуляева\Бланки\Фото продукции\JPG\Proff_3D\jpg\КP208_Comfort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687786" y="32738786"/>
          <a:ext cx="677242" cy="1057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347504</xdr:colOff>
      <xdr:row>60</xdr:row>
      <xdr:rowOff>101529</xdr:rowOff>
    </xdr:from>
    <xdr:to>
      <xdr:col>2</xdr:col>
      <xdr:colOff>1191147</xdr:colOff>
      <xdr:row>60</xdr:row>
      <xdr:rowOff>895426</xdr:rowOff>
    </xdr:to>
    <xdr:pic>
      <xdr:nvPicPr>
        <xdr:cNvPr id="37" name="Рисунок 36" descr="C:\Users\Геннадий\Desktop\Гуляева\Бланки\Фото продукции\JPG\Proff_3D\jpg\W201_Comfort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34966" y="34120433"/>
          <a:ext cx="843643" cy="793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326571</xdr:colOff>
      <xdr:row>61</xdr:row>
      <xdr:rowOff>27214</xdr:rowOff>
    </xdr:from>
    <xdr:to>
      <xdr:col>2</xdr:col>
      <xdr:colOff>1170214</xdr:colOff>
      <xdr:row>61</xdr:row>
      <xdr:rowOff>938892</xdr:rowOff>
    </xdr:to>
    <xdr:pic>
      <xdr:nvPicPr>
        <xdr:cNvPr id="38" name="Рисунок 37" descr="C:\Users\Геннадий\Desktop\Гуляева\Бланки\Фото продукции\JPG\Proff_3D\jpg\W202_Сomfort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24500" y="35133643"/>
          <a:ext cx="843643" cy="911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460375</xdr:colOff>
      <xdr:row>62</xdr:row>
      <xdr:rowOff>158749</xdr:rowOff>
    </xdr:from>
    <xdr:to>
      <xdr:col>2</xdr:col>
      <xdr:colOff>1111250</xdr:colOff>
      <xdr:row>62</xdr:row>
      <xdr:rowOff>859722</xdr:rowOff>
    </xdr:to>
    <xdr:pic>
      <xdr:nvPicPr>
        <xdr:cNvPr id="39" name="Рисунок 38" descr="C:\Users\Геннадий\Desktop\Гуляева\Бланки\Фото продукции\JPG\Proff_3D\jpg\WP203_Comfort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57875" y="45894624"/>
          <a:ext cx="650875" cy="700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158750</xdr:colOff>
      <xdr:row>21</xdr:row>
      <xdr:rowOff>79375</xdr:rowOff>
    </xdr:from>
    <xdr:to>
      <xdr:col>2</xdr:col>
      <xdr:colOff>1254125</xdr:colOff>
      <xdr:row>21</xdr:row>
      <xdr:rowOff>746125</xdr:rowOff>
    </xdr:to>
    <xdr:pic>
      <xdr:nvPicPr>
        <xdr:cNvPr id="42" name="Рисунок 41" descr="T201_Comfort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875" y="13541375"/>
          <a:ext cx="1095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54427</xdr:colOff>
      <xdr:row>28</xdr:row>
      <xdr:rowOff>54429</xdr:rowOff>
    </xdr:from>
    <xdr:to>
      <xdr:col>2</xdr:col>
      <xdr:colOff>1402967</xdr:colOff>
      <xdr:row>28</xdr:row>
      <xdr:rowOff>734786</xdr:rowOff>
    </xdr:to>
    <xdr:pic>
      <xdr:nvPicPr>
        <xdr:cNvPr id="57" name="Рисунок 56" descr="C:\Users\Геннадий\Desktop\Гуляева\Бланки\Фото продукции\JPG\Proff_3D\jpg\T207_Comfort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51927" y="20390304"/>
          <a:ext cx="1348540" cy="68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158751</xdr:colOff>
      <xdr:row>38</xdr:row>
      <xdr:rowOff>142876</xdr:rowOff>
    </xdr:from>
    <xdr:to>
      <xdr:col>2</xdr:col>
      <xdr:colOff>1301750</xdr:colOff>
      <xdr:row>38</xdr:row>
      <xdr:rowOff>824740</xdr:rowOff>
    </xdr:to>
    <xdr:pic>
      <xdr:nvPicPr>
        <xdr:cNvPr id="63" name="Рисунок 62" descr="box_napkins_prof N30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1" y="26162001"/>
          <a:ext cx="1142999" cy="68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9</xdr:row>
      <xdr:rowOff>114300</xdr:rowOff>
    </xdr:from>
    <xdr:to>
      <xdr:col>2</xdr:col>
      <xdr:colOff>1437939</xdr:colOff>
      <xdr:row>9</xdr:row>
      <xdr:rowOff>829917</xdr:rowOff>
    </xdr:to>
    <xdr:pic>
      <xdr:nvPicPr>
        <xdr:cNvPr id="67" name="Рисунок 66" descr="C:\Users\Геннадий\Desktop\Гуляева\Бланки\Фото продукции\JPG\Proff_3D\jpg\KV210_Comfort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67350" y="7867650"/>
          <a:ext cx="1380789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435427</xdr:colOff>
      <xdr:row>49</xdr:row>
      <xdr:rowOff>13607</xdr:rowOff>
    </xdr:from>
    <xdr:to>
      <xdr:col>2</xdr:col>
      <xdr:colOff>931890</xdr:colOff>
      <xdr:row>49</xdr:row>
      <xdr:rowOff>789214</xdr:rowOff>
    </xdr:to>
    <xdr:pic>
      <xdr:nvPicPr>
        <xdr:cNvPr id="68" name="Рисунок 67" descr="C:\Users\Геннадий\Desktop\Гуляева\Бланки\Фото продукции\JPG\Proff_3D\jpg\К203_Comfort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832927" y="32731982"/>
          <a:ext cx="496463" cy="775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462643</xdr:colOff>
      <xdr:row>47</xdr:row>
      <xdr:rowOff>13608</xdr:rowOff>
    </xdr:from>
    <xdr:to>
      <xdr:col>2</xdr:col>
      <xdr:colOff>935290</xdr:colOff>
      <xdr:row>47</xdr:row>
      <xdr:rowOff>729225</xdr:rowOff>
    </xdr:to>
    <xdr:pic>
      <xdr:nvPicPr>
        <xdr:cNvPr id="69" name="Рисунок 68" descr="C:\Users\Геннадий\Desktop\Гуляева\Бланки\Фото продукции\JPG\Proff_3D\jpg\К304_Premium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60143" y="33541608"/>
          <a:ext cx="472647" cy="71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455839</xdr:colOff>
      <xdr:row>47</xdr:row>
      <xdr:rowOff>13607</xdr:rowOff>
    </xdr:from>
    <xdr:ext cx="514660" cy="783764"/>
    <xdr:pic>
      <xdr:nvPicPr>
        <xdr:cNvPr id="72" name="Рисунок 71" descr="C:\Users\Геннадий\Desktop\Гуляева\Бланки\Фото продукции\JPG\Proff_3D\jpg\К101_Basiс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853339" y="32271607"/>
          <a:ext cx="514660" cy="783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206375</xdr:colOff>
      <xdr:row>51</xdr:row>
      <xdr:rowOff>63501</xdr:rowOff>
    </xdr:from>
    <xdr:ext cx="1154906" cy="666750"/>
    <xdr:pic>
      <xdr:nvPicPr>
        <xdr:cNvPr id="73" name="Picture 2" descr="C:\Users\Work\Desktop\3D_PROFF_5П24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3846" t="2951" r="4010" b="4982"/>
        <a:stretch>
          <a:fillRect/>
        </a:stretch>
      </xdr:blipFill>
      <xdr:spPr bwMode="auto">
        <a:xfrm>
          <a:off x="5603875" y="33115251"/>
          <a:ext cx="1154906" cy="666750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301624</xdr:colOff>
      <xdr:row>58</xdr:row>
      <xdr:rowOff>142874</xdr:rowOff>
    </xdr:from>
    <xdr:to>
      <xdr:col>2</xdr:col>
      <xdr:colOff>1333499</xdr:colOff>
      <xdr:row>58</xdr:row>
      <xdr:rowOff>1047749</xdr:rowOff>
    </xdr:to>
    <xdr:pic>
      <xdr:nvPicPr>
        <xdr:cNvPr id="76" name="Рисунок 75" descr="C:\Users\Геннадий\Desktop\Гуляева\Бланки\Фото продукции\JPG\Proff_3D\jpg\KP105_Basiс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99124" y="41322624"/>
          <a:ext cx="1031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460375</xdr:colOff>
      <xdr:row>26</xdr:row>
      <xdr:rowOff>95250</xdr:rowOff>
    </xdr:from>
    <xdr:to>
      <xdr:col>2</xdr:col>
      <xdr:colOff>1063625</xdr:colOff>
      <xdr:row>26</xdr:row>
      <xdr:rowOff>587375</xdr:rowOff>
    </xdr:to>
    <xdr:pic>
      <xdr:nvPicPr>
        <xdr:cNvPr id="64" name="Рисунок 63" descr="C:\Users\Геннадий\Desktop\Гуляева\Бланки\Фото продукции\JPG\Proff_3D\jpg\T206__Comfort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57875" y="19669125"/>
          <a:ext cx="603250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222252</xdr:colOff>
      <xdr:row>44</xdr:row>
      <xdr:rowOff>31751</xdr:rowOff>
    </xdr:from>
    <xdr:to>
      <xdr:col>2</xdr:col>
      <xdr:colOff>1412876</xdr:colOff>
      <xdr:row>44</xdr:row>
      <xdr:rowOff>904875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574CB2A-2CD0-460C-93A3-3C5B2D2FA1E8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2" y="34051876"/>
          <a:ext cx="1190624" cy="873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15876</xdr:colOff>
      <xdr:row>39</xdr:row>
      <xdr:rowOff>79375</xdr:rowOff>
    </xdr:from>
    <xdr:to>
      <xdr:col>2</xdr:col>
      <xdr:colOff>1444625</xdr:colOff>
      <xdr:row>39</xdr:row>
      <xdr:rowOff>889000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F3414280-BE48-4645-9698-7F31099C17F5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3376" y="31670625"/>
          <a:ext cx="1428749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495512</xdr:colOff>
      <xdr:row>52</xdr:row>
      <xdr:rowOff>15875</xdr:rowOff>
    </xdr:from>
    <xdr:to>
      <xdr:col>2</xdr:col>
      <xdr:colOff>841375</xdr:colOff>
      <xdr:row>52</xdr:row>
      <xdr:rowOff>698500</xdr:rowOff>
    </xdr:to>
    <xdr:pic>
      <xdr:nvPicPr>
        <xdr:cNvPr id="79" name="Picture 2">
          <a:extLst>
            <a:ext uri="{FF2B5EF4-FFF2-40B4-BE49-F238E27FC236}">
              <a16:creationId xmlns="" xmlns:a16="http://schemas.microsoft.com/office/drawing/2014/main" id="{BC699871-E1A1-F844-905E-C07C78DC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3012" y="41100375"/>
          <a:ext cx="345863" cy="682625"/>
        </a:xfrm>
        <a:prstGeom prst="rect">
          <a:avLst/>
        </a:prstGeom>
      </xdr:spPr>
    </xdr:pic>
    <xdr:clientData/>
  </xdr:twoCellAnchor>
  <xdr:twoCellAnchor editAs="oneCell">
    <xdr:from>
      <xdr:col>2</xdr:col>
      <xdr:colOff>777875</xdr:colOff>
      <xdr:row>52</xdr:row>
      <xdr:rowOff>15875</xdr:rowOff>
    </xdr:from>
    <xdr:to>
      <xdr:col>2</xdr:col>
      <xdr:colOff>1131782</xdr:colOff>
      <xdr:row>52</xdr:row>
      <xdr:rowOff>714375</xdr:rowOff>
    </xdr:to>
    <xdr:pic>
      <xdr:nvPicPr>
        <xdr:cNvPr id="80" name="Picture 2">
          <a:extLst>
            <a:ext uri="{FF2B5EF4-FFF2-40B4-BE49-F238E27FC236}">
              <a16:creationId xmlns="" xmlns:a16="http://schemas.microsoft.com/office/drawing/2014/main" id="{38DBBB3E-0E32-4A7F-A2CF-DF1A3BD1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5375" y="41100375"/>
          <a:ext cx="353907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375709</xdr:colOff>
      <xdr:row>32</xdr:row>
      <xdr:rowOff>45510</xdr:rowOff>
    </xdr:from>
    <xdr:to>
      <xdr:col>2</xdr:col>
      <xdr:colOff>1248833</xdr:colOff>
      <xdr:row>32</xdr:row>
      <xdr:rowOff>871010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4B30F054-96B8-47C9-AE33-F859EAA9D3AA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959" y="26652010"/>
          <a:ext cx="873124" cy="82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33</xdr:row>
      <xdr:rowOff>71437</xdr:rowOff>
    </xdr:from>
    <xdr:to>
      <xdr:col>3</xdr:col>
      <xdr:colOff>423</xdr:colOff>
      <xdr:row>33</xdr:row>
      <xdr:rowOff>905933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133D1ED-279C-BE49-A8DD-AEF8C7DC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26003250"/>
          <a:ext cx="1340273" cy="83449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11</xdr:row>
      <xdr:rowOff>63500</xdr:rowOff>
    </xdr:from>
    <xdr:to>
      <xdr:col>2</xdr:col>
      <xdr:colOff>1360869</xdr:colOff>
      <xdr:row>12</xdr:row>
      <xdr:rowOff>20785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99D9028E-10A0-451F-B2C3-E3973A26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4" t="12250"/>
        <a:stretch/>
      </xdr:blipFill>
      <xdr:spPr>
        <a:xfrm>
          <a:off x="3540125" y="8461375"/>
          <a:ext cx="1217994" cy="90978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</xdr:row>
      <xdr:rowOff>32331</xdr:rowOff>
    </xdr:from>
    <xdr:to>
      <xdr:col>2</xdr:col>
      <xdr:colOff>1472045</xdr:colOff>
      <xdr:row>14</xdr:row>
      <xdr:rowOff>990603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773713A7-FD57-4264-86BC-A3A78641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11224206"/>
          <a:ext cx="1424420" cy="958272"/>
        </a:xfrm>
        <a:prstGeom prst="rect">
          <a:avLst/>
        </a:prstGeom>
      </xdr:spPr>
    </xdr:pic>
    <xdr:clientData/>
  </xdr:twoCellAnchor>
  <xdr:oneCellAnchor>
    <xdr:from>
      <xdr:col>2</xdr:col>
      <xdr:colOff>333375</xdr:colOff>
      <xdr:row>34</xdr:row>
      <xdr:rowOff>63500</xdr:rowOff>
    </xdr:from>
    <xdr:ext cx="873124" cy="825500"/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ACF6A8D1-A5F2-4D48-A610-00C9E8E9527C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25" y="30384750"/>
          <a:ext cx="873124" cy="825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428625</xdr:colOff>
      <xdr:row>37</xdr:row>
      <xdr:rowOff>47625</xdr:rowOff>
    </xdr:from>
    <xdr:to>
      <xdr:col>2</xdr:col>
      <xdr:colOff>1052079</xdr:colOff>
      <xdr:row>37</xdr:row>
      <xdr:rowOff>903639</xdr:rowOff>
    </xdr:to>
    <xdr:pic>
      <xdr:nvPicPr>
        <xdr:cNvPr id="81" name="Рисунок 80" descr="C:\Users\Геннадий\Desktop\Гуляева\Бланки\Фото продукции\JPG\Proff_3D\jpg\KV306_Premium.jpg">
          <a:extLst>
            <a:ext uri="{FF2B5EF4-FFF2-40B4-BE49-F238E27FC236}">
              <a16:creationId xmlns="" xmlns:a16="http://schemas.microsoft.com/office/drawing/2014/main" id="{70A9948B-803B-6941-A4F6-8C6D55B9D916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5875" y="32480250"/>
          <a:ext cx="623454" cy="856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297180</xdr:colOff>
      <xdr:row>28</xdr:row>
      <xdr:rowOff>121920</xdr:rowOff>
    </xdr:from>
    <xdr:to>
      <xdr:col>0</xdr:col>
      <xdr:colOff>1531620</xdr:colOff>
      <xdr:row>28</xdr:row>
      <xdr:rowOff>693420</xdr:rowOff>
    </xdr:to>
    <xdr:pic>
      <xdr:nvPicPr>
        <xdr:cNvPr id="2" name="Рисунок 5" descr="C:\Users\Пользователь\Desktop\фото диспенсеров\742_white.jpg">
          <a:extLst>
            <a:ext uri="{FF2B5EF4-FFF2-40B4-BE49-F238E27FC236}">
              <a16:creationId xmlns:a16="http://schemas.microsoft.com/office/drawing/2014/main" xmlns="" id="{4EDE7E60-3D5E-4F51-BE8E-836A2BF5D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5714345"/>
          <a:ext cx="12344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449580</xdr:colOff>
      <xdr:row>15</xdr:row>
      <xdr:rowOff>45720</xdr:rowOff>
    </xdr:from>
    <xdr:to>
      <xdr:col>0</xdr:col>
      <xdr:colOff>1333500</xdr:colOff>
      <xdr:row>15</xdr:row>
      <xdr:rowOff>701040</xdr:rowOff>
    </xdr:to>
    <xdr:pic>
      <xdr:nvPicPr>
        <xdr:cNvPr id="3" name="Рисунок 79" descr="C:\Users\Пользователь\Desktop\фото диспенсеров\MAXIMA_ELLIPSE_IMAGE-1.jpg">
          <a:extLst>
            <a:ext uri="{FF2B5EF4-FFF2-40B4-BE49-F238E27FC236}">
              <a16:creationId xmlns:a16="http://schemas.microsoft.com/office/drawing/2014/main" xmlns="" id="{F05B0BC1-EDEE-4DDD-A837-CC216F37B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6608445"/>
          <a:ext cx="8839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424927</xdr:colOff>
      <xdr:row>8</xdr:row>
      <xdr:rowOff>43927</xdr:rowOff>
    </xdr:from>
    <xdr:to>
      <xdr:col>0</xdr:col>
      <xdr:colOff>1263127</xdr:colOff>
      <xdr:row>8</xdr:row>
      <xdr:rowOff>638287</xdr:rowOff>
    </xdr:to>
    <xdr:pic>
      <xdr:nvPicPr>
        <xdr:cNvPr id="4" name="Рисунок 84" descr="C:\Users\Пользователь\Desktop\Диспенсеры Veiro Professional - 2018\Veiro Jumbo.png">
          <a:extLst>
            <a:ext uri="{FF2B5EF4-FFF2-40B4-BE49-F238E27FC236}">
              <a16:creationId xmlns:a16="http://schemas.microsoft.com/office/drawing/2014/main" xmlns="" id="{F339B3BC-0BE7-428C-BD52-4CA036E49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27" y="1767952"/>
          <a:ext cx="838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453165</xdr:colOff>
      <xdr:row>9</xdr:row>
      <xdr:rowOff>23756</xdr:rowOff>
    </xdr:from>
    <xdr:to>
      <xdr:col>0</xdr:col>
      <xdr:colOff>1192305</xdr:colOff>
      <xdr:row>9</xdr:row>
      <xdr:rowOff>564776</xdr:rowOff>
    </xdr:to>
    <xdr:pic>
      <xdr:nvPicPr>
        <xdr:cNvPr id="5" name="Рисунок 85" descr="C:\Users\Пользователь\Desktop\Диспенсеры Veiro Professional - 2018\Veiro PRIMA.png">
          <a:extLst>
            <a:ext uri="{FF2B5EF4-FFF2-40B4-BE49-F238E27FC236}">
              <a16:creationId xmlns:a16="http://schemas.microsoft.com/office/drawing/2014/main" xmlns="" id="{50E2C032-A721-4136-AC68-C919682BF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65" y="2395481"/>
          <a:ext cx="7391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11</xdr:row>
      <xdr:rowOff>38100</xdr:rowOff>
    </xdr:from>
    <xdr:to>
      <xdr:col>0</xdr:col>
      <xdr:colOff>1363980</xdr:colOff>
      <xdr:row>11</xdr:row>
      <xdr:rowOff>640080</xdr:rowOff>
    </xdr:to>
    <xdr:pic>
      <xdr:nvPicPr>
        <xdr:cNvPr id="6" name="Рисунок 86" descr="C:\Users\Пользователь\Desktop\Диспенсеры Veiro Professional - 2018\Veiro EASYROLL.png">
          <a:extLst>
            <a:ext uri="{FF2B5EF4-FFF2-40B4-BE49-F238E27FC236}">
              <a16:creationId xmlns:a16="http://schemas.microsoft.com/office/drawing/2014/main" xmlns="" id="{31453A46-C8F3-4493-BE4A-2EE77BFE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05225"/>
          <a:ext cx="982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541020</xdr:colOff>
      <xdr:row>13</xdr:row>
      <xdr:rowOff>30480</xdr:rowOff>
    </xdr:from>
    <xdr:to>
      <xdr:col>0</xdr:col>
      <xdr:colOff>1242060</xdr:colOff>
      <xdr:row>13</xdr:row>
      <xdr:rowOff>716280</xdr:rowOff>
    </xdr:to>
    <xdr:pic>
      <xdr:nvPicPr>
        <xdr:cNvPr id="7" name="Рисунок 87" descr="C:\Users\Пользователь\Desktop\Диспенсеры Veiro Professional - 2018\Veiro Savona Soap.png">
          <a:extLst>
            <a:ext uri="{FF2B5EF4-FFF2-40B4-BE49-F238E27FC236}">
              <a16:creationId xmlns:a16="http://schemas.microsoft.com/office/drawing/2014/main" xmlns="" id="{59049AA9-9F45-4588-8128-3916CB873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5145405"/>
          <a:ext cx="701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548640</xdr:colOff>
      <xdr:row>14</xdr:row>
      <xdr:rowOff>38100</xdr:rowOff>
    </xdr:from>
    <xdr:to>
      <xdr:col>0</xdr:col>
      <xdr:colOff>1226820</xdr:colOff>
      <xdr:row>15</xdr:row>
      <xdr:rowOff>0</xdr:rowOff>
    </xdr:to>
    <xdr:pic>
      <xdr:nvPicPr>
        <xdr:cNvPr id="8" name="Рисунок 88" descr="C:\Users\Пользователь\Desktop\Диспенсеры Veiro Professional - 2018\Veiro Savona Foam.png">
          <a:extLst>
            <a:ext uri="{FF2B5EF4-FFF2-40B4-BE49-F238E27FC236}">
              <a16:creationId xmlns:a16="http://schemas.microsoft.com/office/drawing/2014/main" xmlns="" id="{ABF08922-27BB-4104-9D7E-E16B8E62A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" y="5876925"/>
          <a:ext cx="6781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534296</xdr:colOff>
      <xdr:row>16</xdr:row>
      <xdr:rowOff>23756</xdr:rowOff>
    </xdr:from>
    <xdr:to>
      <xdr:col>0</xdr:col>
      <xdr:colOff>1235336</xdr:colOff>
      <xdr:row>16</xdr:row>
      <xdr:rowOff>595256</xdr:rowOff>
    </xdr:to>
    <xdr:pic>
      <xdr:nvPicPr>
        <xdr:cNvPr id="9" name="Рисунок 89" descr="C:\Users\Пользователь\Desktop\Диспенсеры Veiro Professional - 2018\Veiro SPA.png">
          <a:extLst>
            <a:ext uri="{FF2B5EF4-FFF2-40B4-BE49-F238E27FC236}">
              <a16:creationId xmlns:a16="http://schemas.microsoft.com/office/drawing/2014/main" xmlns="" id="{BB0ACDA5-2875-4062-ACA1-D90A6935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96" y="7310381"/>
          <a:ext cx="7010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480060</xdr:colOff>
      <xdr:row>21</xdr:row>
      <xdr:rowOff>0</xdr:rowOff>
    </xdr:from>
    <xdr:to>
      <xdr:col>0</xdr:col>
      <xdr:colOff>1379220</xdr:colOff>
      <xdr:row>21</xdr:row>
      <xdr:rowOff>0</xdr:rowOff>
    </xdr:to>
    <xdr:pic>
      <xdr:nvPicPr>
        <xdr:cNvPr id="10" name="Рисунок 163" descr="AZ-520-LCD (1)">
          <a:extLst>
            <a:ext uri="{FF2B5EF4-FFF2-40B4-BE49-F238E27FC236}">
              <a16:creationId xmlns:a16="http://schemas.microsoft.com/office/drawing/2014/main" xmlns="" id="{D45CA5FF-C75E-449B-8C67-E0ED555D8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10525125"/>
          <a:ext cx="899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601980</xdr:colOff>
      <xdr:row>21</xdr:row>
      <xdr:rowOff>30480</xdr:rowOff>
    </xdr:from>
    <xdr:to>
      <xdr:col>0</xdr:col>
      <xdr:colOff>1150620</xdr:colOff>
      <xdr:row>21</xdr:row>
      <xdr:rowOff>624840</xdr:rowOff>
    </xdr:to>
    <xdr:pic>
      <xdr:nvPicPr>
        <xdr:cNvPr id="11" name="Рисунок 178" descr="Veiro 30mm 1 19102019">
          <a:extLst>
            <a:ext uri="{FF2B5EF4-FFF2-40B4-BE49-F238E27FC236}">
              <a16:creationId xmlns:a16="http://schemas.microsoft.com/office/drawing/2014/main" xmlns="" id="{C30AFC79-C0FA-402A-AA3B-E4FB592E4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555605"/>
          <a:ext cx="5486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701040</xdr:colOff>
      <xdr:row>22</xdr:row>
      <xdr:rowOff>38100</xdr:rowOff>
    </xdr:from>
    <xdr:to>
      <xdr:col>0</xdr:col>
      <xdr:colOff>1143000</xdr:colOff>
      <xdr:row>22</xdr:row>
      <xdr:rowOff>678180</xdr:rowOff>
    </xdr:to>
    <xdr:pic>
      <xdr:nvPicPr>
        <xdr:cNvPr id="12" name="Рисунок 180" descr="Veiro L-ONE">
          <a:extLst>
            <a:ext uri="{FF2B5EF4-FFF2-40B4-BE49-F238E27FC236}">
              <a16:creationId xmlns:a16="http://schemas.microsoft.com/office/drawing/2014/main" xmlns="" id="{CE0D4CF2-5455-4C2B-BC42-DC55EA7A8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11287125"/>
          <a:ext cx="4419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525780</xdr:colOff>
      <xdr:row>23</xdr:row>
      <xdr:rowOff>68580</xdr:rowOff>
    </xdr:from>
    <xdr:to>
      <xdr:col>0</xdr:col>
      <xdr:colOff>1310640</xdr:colOff>
      <xdr:row>23</xdr:row>
      <xdr:rowOff>685800</xdr:rowOff>
    </xdr:to>
    <xdr:pic>
      <xdr:nvPicPr>
        <xdr:cNvPr id="13" name="Рисунок 184" descr="Veiro салфетница малая">
          <a:extLst>
            <a:ext uri="{FF2B5EF4-FFF2-40B4-BE49-F238E27FC236}">
              <a16:creationId xmlns:a16="http://schemas.microsoft.com/office/drawing/2014/main" xmlns="" id="{35F7441A-85E4-4868-8697-D173821FE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2041505"/>
          <a:ext cx="7848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617220</xdr:colOff>
      <xdr:row>24</xdr:row>
      <xdr:rowOff>30480</xdr:rowOff>
    </xdr:from>
    <xdr:to>
      <xdr:col>0</xdr:col>
      <xdr:colOff>1165860</xdr:colOff>
      <xdr:row>24</xdr:row>
      <xdr:rowOff>708660</xdr:rowOff>
    </xdr:to>
    <xdr:pic>
      <xdr:nvPicPr>
        <xdr:cNvPr id="14" name="Рисунок 185" descr="Veiro салфетница большая">
          <a:extLst>
            <a:ext uri="{FF2B5EF4-FFF2-40B4-BE49-F238E27FC236}">
              <a16:creationId xmlns:a16="http://schemas.microsoft.com/office/drawing/2014/main" xmlns="" id="{5CCE7168-1FA0-448E-AB3B-1F46FE95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2727305"/>
          <a:ext cx="5486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678180</xdr:colOff>
      <xdr:row>25</xdr:row>
      <xdr:rowOff>99060</xdr:rowOff>
    </xdr:from>
    <xdr:to>
      <xdr:col>0</xdr:col>
      <xdr:colOff>1120140</xdr:colOff>
      <xdr:row>25</xdr:row>
      <xdr:rowOff>701040</xdr:rowOff>
    </xdr:to>
    <xdr:pic>
      <xdr:nvPicPr>
        <xdr:cNvPr id="15" name="Рисунок 187" descr="Veiro напольный держатель">
          <a:extLst>
            <a:ext uri="{FF2B5EF4-FFF2-40B4-BE49-F238E27FC236}">
              <a16:creationId xmlns:a16="http://schemas.microsoft.com/office/drawing/2014/main" xmlns="" id="{0118B85A-E46A-45E2-A4FB-8E75F4071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13519785"/>
          <a:ext cx="44196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525780</xdr:colOff>
      <xdr:row>26</xdr:row>
      <xdr:rowOff>68580</xdr:rowOff>
    </xdr:from>
    <xdr:to>
      <xdr:col>0</xdr:col>
      <xdr:colOff>1211580</xdr:colOff>
      <xdr:row>26</xdr:row>
      <xdr:rowOff>670560</xdr:rowOff>
    </xdr:to>
    <xdr:pic>
      <xdr:nvPicPr>
        <xdr:cNvPr id="16" name="Рисунок 189" descr="Veiro настенный держатель">
          <a:extLst>
            <a:ext uri="{FF2B5EF4-FFF2-40B4-BE49-F238E27FC236}">
              <a16:creationId xmlns:a16="http://schemas.microsoft.com/office/drawing/2014/main" xmlns="" id="{F7E4123C-E5A4-4AAA-8EE6-8C52EFD23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4213205"/>
          <a:ext cx="68580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655320</xdr:colOff>
      <xdr:row>27</xdr:row>
      <xdr:rowOff>68580</xdr:rowOff>
    </xdr:from>
    <xdr:to>
      <xdr:col>0</xdr:col>
      <xdr:colOff>1143000</xdr:colOff>
      <xdr:row>27</xdr:row>
      <xdr:rowOff>685800</xdr:rowOff>
    </xdr:to>
    <xdr:pic>
      <xdr:nvPicPr>
        <xdr:cNvPr id="17" name="Рисунок 196" descr="Veiro корзина (23-40л)">
          <a:extLst>
            <a:ext uri="{FF2B5EF4-FFF2-40B4-BE49-F238E27FC236}">
              <a16:creationId xmlns:a16="http://schemas.microsoft.com/office/drawing/2014/main" xmlns="" id="{D73F59C0-A87D-41F8-B1F3-6761DF01C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4937105"/>
          <a:ext cx="4876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29</xdr:row>
      <xdr:rowOff>152400</xdr:rowOff>
    </xdr:from>
    <xdr:to>
      <xdr:col>0</xdr:col>
      <xdr:colOff>1242060</xdr:colOff>
      <xdr:row>29</xdr:row>
      <xdr:rowOff>525780</xdr:rowOff>
    </xdr:to>
    <xdr:pic>
      <xdr:nvPicPr>
        <xdr:cNvPr id="18" name="Рисунок 197" descr="Крышка корзины Veiro">
          <a:extLst>
            <a:ext uri="{FF2B5EF4-FFF2-40B4-BE49-F238E27FC236}">
              <a16:creationId xmlns:a16="http://schemas.microsoft.com/office/drawing/2014/main" xmlns="" id="{5FECAEE6-319D-4613-BB24-4515BDCA3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16468725"/>
          <a:ext cx="6858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30</xdr:row>
      <xdr:rowOff>83820</xdr:rowOff>
    </xdr:from>
    <xdr:to>
      <xdr:col>0</xdr:col>
      <xdr:colOff>1234440</xdr:colOff>
      <xdr:row>30</xdr:row>
      <xdr:rowOff>609600</xdr:rowOff>
    </xdr:to>
    <xdr:pic>
      <xdr:nvPicPr>
        <xdr:cNvPr id="19" name="Рисунок 198" descr="Veiro Toilet Seat">
          <a:extLst>
            <a:ext uri="{FF2B5EF4-FFF2-40B4-BE49-F238E27FC236}">
              <a16:creationId xmlns:a16="http://schemas.microsoft.com/office/drawing/2014/main" xmlns="" id="{1AA7520A-11AF-4E1A-B8A5-3E29B9D3F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17124045"/>
          <a:ext cx="6781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455407</xdr:colOff>
      <xdr:row>17</xdr:row>
      <xdr:rowOff>17033</xdr:rowOff>
    </xdr:from>
    <xdr:ext cx="853440" cy="2628900"/>
    <xdr:pic>
      <xdr:nvPicPr>
        <xdr:cNvPr id="20" name="Рисунок 20">
          <a:extLst>
            <a:ext uri="{FF2B5EF4-FFF2-40B4-BE49-F238E27FC236}">
              <a16:creationId xmlns:a16="http://schemas.microsoft.com/office/drawing/2014/main" xmlns="" id="{4E10EA56-8770-40E9-8BBC-E2BCF8B7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-432323" y="8800988"/>
          <a:ext cx="26289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243840</xdr:colOff>
      <xdr:row>10</xdr:row>
      <xdr:rowOff>45720</xdr:rowOff>
    </xdr:from>
    <xdr:ext cx="1249680" cy="640080"/>
    <xdr:pic>
      <xdr:nvPicPr>
        <xdr:cNvPr id="21" name="Рисунок 21">
          <a:extLst>
            <a:ext uri="{FF2B5EF4-FFF2-40B4-BE49-F238E27FC236}">
              <a16:creationId xmlns:a16="http://schemas.microsoft.com/office/drawing/2014/main" xmlns="" id="{EC2940E0-DDDC-4B58-8E8A-E4DE11D70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988945"/>
          <a:ext cx="124968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12</xdr:row>
      <xdr:rowOff>22860</xdr:rowOff>
    </xdr:from>
    <xdr:ext cx="411480" cy="670560"/>
    <xdr:pic>
      <xdr:nvPicPr>
        <xdr:cNvPr id="22" name="Рисунок 22">
          <a:extLst>
            <a:ext uri="{FF2B5EF4-FFF2-40B4-BE49-F238E27FC236}">
              <a16:creationId xmlns:a16="http://schemas.microsoft.com/office/drawing/2014/main" xmlns="" id="{C3C6516B-7601-4E01-9B11-8D94C0E3C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413885"/>
          <a:ext cx="4114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430306</xdr:colOff>
      <xdr:row>0</xdr:row>
      <xdr:rowOff>53788</xdr:rowOff>
    </xdr:from>
    <xdr:to>
      <xdr:col>7</xdr:col>
      <xdr:colOff>680510</xdr:colOff>
      <xdr:row>2</xdr:row>
      <xdr:rowOff>116541</xdr:rowOff>
    </xdr:to>
    <xdr:pic>
      <xdr:nvPicPr>
        <xdr:cNvPr id="23" name="Рисунок 22" descr="C:\Users\Геннадий\AppData\Local\Microsoft\Windows\Temporary Internet Files\Content.Outlook\KEX239ZR\prof1.jpg">
          <a:extLst>
            <a:ext uri="{FF2B5EF4-FFF2-40B4-BE49-F238E27FC236}">
              <a16:creationId xmlns:a16="http://schemas.microsoft.com/office/drawing/2014/main" xmlns="" id="{D490EBC5-D37F-43B4-9A58-E7441A951C88}"/>
            </a:ext>
          </a:extLst>
        </xdr:cNvPr>
        <xdr:cNvPicPr/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116856" y="53788"/>
          <a:ext cx="3193429" cy="386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540123</xdr:colOff>
      <xdr:row>37</xdr:row>
      <xdr:rowOff>138505</xdr:rowOff>
    </xdr:from>
    <xdr:to>
      <xdr:col>0</xdr:col>
      <xdr:colOff>1218303</xdr:colOff>
      <xdr:row>37</xdr:row>
      <xdr:rowOff>610945</xdr:rowOff>
    </xdr:to>
    <xdr:pic>
      <xdr:nvPicPr>
        <xdr:cNvPr id="24" name="Рисунок 23" descr="C:\Users\Пользователь\Desktop\фото диспенсеров\automatic-soap-dispensers-DJ0037ACS-DJF0038ACS.jpg">
          <a:extLst>
            <a:ext uri="{FF2B5EF4-FFF2-40B4-BE49-F238E27FC236}">
              <a16:creationId xmlns:a16="http://schemas.microsoft.com/office/drawing/2014/main" xmlns="" id="{F5FCEF1F-051E-4A54-89C0-BAEA2AB36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23" y="21874555"/>
          <a:ext cx="6781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463923</xdr:colOff>
      <xdr:row>34</xdr:row>
      <xdr:rowOff>77545</xdr:rowOff>
    </xdr:from>
    <xdr:to>
      <xdr:col>0</xdr:col>
      <xdr:colOff>1248783</xdr:colOff>
      <xdr:row>34</xdr:row>
      <xdr:rowOff>732865</xdr:rowOff>
    </xdr:to>
    <xdr:pic>
      <xdr:nvPicPr>
        <xdr:cNvPr id="25" name="Рисунок 24" descr="C:\Users\Пользователь\Desktop\фото диспенсеров\paper-towel-dispensers-DT2106CS.jpg">
          <a:extLst>
            <a:ext uri="{FF2B5EF4-FFF2-40B4-BE49-F238E27FC236}">
              <a16:creationId xmlns:a16="http://schemas.microsoft.com/office/drawing/2014/main" xmlns="" id="{92C9E2B4-589C-4FE8-98A7-79B012269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23" y="19527595"/>
          <a:ext cx="7848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402963</xdr:colOff>
      <xdr:row>33</xdr:row>
      <xdr:rowOff>54685</xdr:rowOff>
    </xdr:from>
    <xdr:to>
      <xdr:col>0</xdr:col>
      <xdr:colOff>1248783</xdr:colOff>
      <xdr:row>33</xdr:row>
      <xdr:rowOff>710005</xdr:rowOff>
    </xdr:to>
    <xdr:pic>
      <xdr:nvPicPr>
        <xdr:cNvPr id="26" name="Рисунок 25" descr="C:\Users\Пользователь\Desktop\фото диспенсеров\посл.jpg">
          <a:extLst>
            <a:ext uri="{FF2B5EF4-FFF2-40B4-BE49-F238E27FC236}">
              <a16:creationId xmlns:a16="http://schemas.microsoft.com/office/drawing/2014/main" xmlns="" id="{FAA9ADC9-12AA-44CB-8080-5572BB12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63" y="18742735"/>
          <a:ext cx="8458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547743</xdr:colOff>
      <xdr:row>35</xdr:row>
      <xdr:rowOff>92785</xdr:rowOff>
    </xdr:from>
    <xdr:to>
      <xdr:col>0</xdr:col>
      <xdr:colOff>1233543</xdr:colOff>
      <xdr:row>35</xdr:row>
      <xdr:rowOff>641425</xdr:rowOff>
    </xdr:to>
    <xdr:pic>
      <xdr:nvPicPr>
        <xdr:cNvPr id="27" name="Рисунок 26" descr="C:\Users\Пользователь\Desktop\фото диспенсеров\32CS.jpg">
          <a:extLst>
            <a:ext uri="{FF2B5EF4-FFF2-40B4-BE49-F238E27FC236}">
              <a16:creationId xmlns:a16="http://schemas.microsoft.com/office/drawing/2014/main" xmlns="" id="{209EA2C6-3163-4D9B-B259-7289A92B9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43" y="20304835"/>
          <a:ext cx="6858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578223</xdr:colOff>
      <xdr:row>36</xdr:row>
      <xdr:rowOff>62305</xdr:rowOff>
    </xdr:from>
    <xdr:to>
      <xdr:col>0</xdr:col>
      <xdr:colOff>1225923</xdr:colOff>
      <xdr:row>36</xdr:row>
      <xdr:rowOff>588085</xdr:rowOff>
    </xdr:to>
    <xdr:pic>
      <xdr:nvPicPr>
        <xdr:cNvPr id="28" name="Рисунок 27" descr="C:\Users\Пользователь\Desktop\фото диспенсеров\32CS.jpg">
          <a:extLst>
            <a:ext uri="{FF2B5EF4-FFF2-40B4-BE49-F238E27FC236}">
              <a16:creationId xmlns:a16="http://schemas.microsoft.com/office/drawing/2014/main" xmlns="" id="{7071255D-DAA5-4A3E-B80D-24F69833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23" y="21036355"/>
          <a:ext cx="6477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532503</xdr:colOff>
      <xdr:row>38</xdr:row>
      <xdr:rowOff>77545</xdr:rowOff>
    </xdr:from>
    <xdr:to>
      <xdr:col>0</xdr:col>
      <xdr:colOff>1248783</xdr:colOff>
      <xdr:row>38</xdr:row>
      <xdr:rowOff>687145</xdr:rowOff>
    </xdr:to>
    <xdr:pic>
      <xdr:nvPicPr>
        <xdr:cNvPr id="29" name="Рисунок 8" descr="C:\Users\Пользователь\Desktop\Диспенсеры Veiro Professional - 2018\sanitary-napkin-containers-PP0006C.jpg">
          <a:extLst>
            <a:ext uri="{FF2B5EF4-FFF2-40B4-BE49-F238E27FC236}">
              <a16:creationId xmlns:a16="http://schemas.microsoft.com/office/drawing/2014/main" xmlns="" id="{F5438F39-AC09-4F55-841C-459BCEB8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03" y="22575595"/>
          <a:ext cx="7162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421342</xdr:colOff>
      <xdr:row>32</xdr:row>
      <xdr:rowOff>71717</xdr:rowOff>
    </xdr:from>
    <xdr:to>
      <xdr:col>0</xdr:col>
      <xdr:colOff>1297642</xdr:colOff>
      <xdr:row>32</xdr:row>
      <xdr:rowOff>770964</xdr:rowOff>
    </xdr:to>
    <xdr:pic>
      <xdr:nvPicPr>
        <xdr:cNvPr id="30" name="Рисунок 2" descr="C:\Users\Пользователь\Desktop\фото диспенсеров\PR2783CS.jpg">
          <a:extLst>
            <a:ext uri="{FF2B5EF4-FFF2-40B4-BE49-F238E27FC236}">
              <a16:creationId xmlns:a16="http://schemas.microsoft.com/office/drawing/2014/main" xmlns="" id="{079F2EAC-9FCB-4260-BDFA-1DD7E9135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42" y="17997767"/>
          <a:ext cx="876300" cy="689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voronkov\Desktop\200911011%20ChTPZ%20Group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BDBQX9OT/&#1056;&#1072;&#1089;&#1095;&#1077;&#1090;%20&#1090;&#1072;&#1088;&#1080;&#1092;&#1072;/&#1042;&#1050;&#1052;%20&#1085;&#1086;&#1074;%20&#1094;&#1077;&#1085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  <sheetName val="В отчет"/>
      <sheetName val="Рейтинг"/>
      <sheetName val="901"/>
      <sheetName val="902"/>
      <sheetName val="903"/>
      <sheetName val="План продаж"/>
      <sheetName val="Ассортимент"/>
      <sheetName val="Расчет сырья"/>
      <sheetName val="Баланс БДМ"/>
      <sheetName val="Себестоимость"/>
      <sheetName val="Себестоимость ТЭР"/>
      <sheetName val="ФОТ"/>
      <sheetName val="Исходные данные"/>
      <sheetName val="Расходы по линиям"/>
      <sheetName val="Инвестиции"/>
      <sheetName val="Оборотка"/>
      <sheetName val="CF_C"/>
      <sheetName val="CF_Ц"/>
      <sheetName val="Лист1"/>
      <sheetName val="Лист2"/>
      <sheetName val="Факт 2011"/>
      <sheetName val="Лист3"/>
      <sheetName val="бумага выполнение"/>
      <sheetName val="салфетки выполнение"/>
      <sheetName val="Итоги"/>
      <sheetName val="Допущения"/>
      <sheetName val="Прогноз продаж"/>
      <sheetName val="Прогноз продаж - 2"/>
      <sheetName val="Закупка сырья и ТЭР"/>
      <sheetName val="план производства"/>
      <sheetName val="план про-ва"/>
      <sheetName val="Условно-постоянные"/>
      <sheetName val="ИнвестКредиты"/>
      <sheetName val="Аннуитет"/>
      <sheetName val="Чувствительность"/>
      <sheetName val="CASH FLOW"/>
      <sheetName val="План развития"/>
      <sheetName val="Продукция"/>
      <sheetName val="Расчет себестоимости основы"/>
      <sheetName val="Себестоимость основы"/>
      <sheetName val="Расчет изделий"/>
      <sheetName val="Возвратные отходы"/>
      <sheetName val="Баланс мощностей"/>
      <sheetName val=" БДМ-3"/>
      <sheetName val="Нормы расхода"/>
      <sheetName val="Расчет сырья и ТЭР"/>
      <sheetName val="Расчет прочих затрат на СМ"/>
      <sheetName val="Расчет расходов"/>
      <sheetName val="Расчет затрат персонал"/>
      <sheetName val="Имущество Сыктывкар"/>
      <sheetName val="кредиты действ"/>
      <sheetName val="кредиты_свод действ"/>
      <sheetName val="кредиты нов"/>
      <sheetName val="Лизинг"/>
      <sheetName val="CF-Сыктывкар"/>
      <sheetName val="CF-Ростов"/>
      <sheetName val="CF"/>
      <sheetName val="Подбор финансирования"/>
      <sheetName val="Сравнение"/>
      <sheetName val="2012"/>
      <sheetName val="Сводная информация"/>
      <sheetName val="ОБЩИЙ план продаж AFH "/>
      <sheetName val="AFH аутсорсинг (вкл. доход) "/>
      <sheetName val="Оптимистичный расклад"/>
      <sheetName val="Пессимистичный расклад"/>
      <sheetName val="Расчет себестоимости изделий"/>
      <sheetName val="Себестоимость изделий"/>
    </sheetNames>
    <sheetDataSet>
      <sheetData sheetId="0"/>
      <sheetData sheetId="1">
        <row r="7">
          <cell r="D7">
            <v>41365</v>
          </cell>
        </row>
        <row r="8">
          <cell r="D8">
            <v>40</v>
          </cell>
        </row>
        <row r="9">
          <cell r="D9">
            <v>2</v>
          </cell>
          <cell r="E9" t="str">
            <v>кв.</v>
          </cell>
        </row>
        <row r="10">
          <cell r="D10">
            <v>90</v>
          </cell>
        </row>
        <row r="11">
          <cell r="B11" t="str">
            <v>тыс. руб.</v>
          </cell>
          <cell r="D11">
            <v>7</v>
          </cell>
        </row>
        <row r="12">
          <cell r="B12" t="str">
            <v>$</v>
          </cell>
          <cell r="D12">
            <v>1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тыс. руб.</v>
          </cell>
          <cell r="D19">
            <v>1</v>
          </cell>
        </row>
        <row r="20">
          <cell r="D20" t="b">
            <v>1</v>
          </cell>
        </row>
        <row r="25">
          <cell r="F25">
            <v>2013</v>
          </cell>
        </row>
        <row r="26">
          <cell r="F26">
            <v>4</v>
          </cell>
        </row>
        <row r="40">
          <cell r="F40" t="str">
            <v>"0"</v>
          </cell>
          <cell r="G40" t="str">
            <v>2 кв. 2013</v>
          </cell>
          <cell r="H40" t="str">
            <v>3 кв. 2013</v>
          </cell>
          <cell r="I40" t="str">
            <v>4 кв. 2013</v>
          </cell>
          <cell r="J40" t="str">
            <v>1 кв. 2014</v>
          </cell>
          <cell r="K40" t="str">
            <v>2 кв. 2014</v>
          </cell>
          <cell r="L40" t="str">
            <v>3 кв. 2014</v>
          </cell>
          <cell r="M40" t="str">
            <v>4 кв. 2014</v>
          </cell>
          <cell r="N40" t="str">
            <v>1 кв. 2015</v>
          </cell>
          <cell r="O40" t="str">
            <v>2 кв. 2015</v>
          </cell>
          <cell r="P40" t="str">
            <v>3 кв. 2015</v>
          </cell>
          <cell r="Q40" t="str">
            <v>4 кв. 2015</v>
          </cell>
          <cell r="R40" t="str">
            <v>1 кв. 2016</v>
          </cell>
          <cell r="S40" t="str">
            <v>2 кв. 2016</v>
          </cell>
          <cell r="T40" t="str">
            <v>3 кв. 2016</v>
          </cell>
          <cell r="U40" t="str">
            <v>4 кв. 2016</v>
          </cell>
          <cell r="V40" t="str">
            <v>1 кв. 2017</v>
          </cell>
          <cell r="W40" t="str">
            <v>2 кв. 2017</v>
          </cell>
          <cell r="X40" t="str">
            <v>3 кв. 2017</v>
          </cell>
          <cell r="Y40" t="str">
            <v>4 кв. 2017</v>
          </cell>
          <cell r="Z40" t="str">
            <v>1 кв. 2018</v>
          </cell>
          <cell r="AA40" t="str">
            <v>2 кв. 2018</v>
          </cell>
          <cell r="AB40" t="str">
            <v>3 кв. 2018</v>
          </cell>
          <cell r="AC40" t="str">
            <v>4 кв. 2018</v>
          </cell>
          <cell r="AD40" t="str">
            <v>1 кв. 2019</v>
          </cell>
          <cell r="AE40" t="str">
            <v>2 кв. 2019</v>
          </cell>
          <cell r="AF40" t="str">
            <v>3 кв. 2019</v>
          </cell>
          <cell r="AG40" t="str">
            <v>4 кв. 2019</v>
          </cell>
          <cell r="AH40" t="str">
            <v>1 кв. 2020</v>
          </cell>
          <cell r="AI40" t="str">
            <v>2 кв. 2020</v>
          </cell>
          <cell r="AJ40" t="str">
            <v>3 кв. 2020</v>
          </cell>
          <cell r="AK40" t="str">
            <v>4 кв. 2020</v>
          </cell>
          <cell r="AL40" t="str">
            <v>1 кв. 2021</v>
          </cell>
          <cell r="AM40" t="str">
            <v>2 кв. 2021</v>
          </cell>
          <cell r="AN40" t="str">
            <v>3 кв. 2021</v>
          </cell>
          <cell r="AO40" t="str">
            <v>4 кв. 2021</v>
          </cell>
          <cell r="AP40" t="str">
            <v>1 кв. 2022</v>
          </cell>
          <cell r="AQ40" t="str">
            <v>2 кв. 2022</v>
          </cell>
          <cell r="AR40" t="str">
            <v>3 кв. 2022</v>
          </cell>
          <cell r="AS40" t="str">
            <v>4 кв. 2022</v>
          </cell>
          <cell r="AT40" t="str">
            <v>1 кв. 2023</v>
          </cell>
        </row>
        <row r="42">
          <cell r="F42">
            <v>1</v>
          </cell>
        </row>
        <row r="1879">
          <cell r="B1879">
            <v>0</v>
          </cell>
          <cell r="C1879">
            <v>30</v>
          </cell>
        </row>
        <row r="1880">
          <cell r="B1880">
            <v>0</v>
          </cell>
          <cell r="C1880">
            <v>30</v>
          </cell>
        </row>
        <row r="1891">
          <cell r="B1891">
            <v>0</v>
          </cell>
          <cell r="C1891">
            <v>30</v>
          </cell>
        </row>
        <row r="1892">
          <cell r="B1892">
            <v>0</v>
          </cell>
          <cell r="C1892">
            <v>30</v>
          </cell>
        </row>
        <row r="2099">
          <cell r="B2099">
            <v>0.18</v>
          </cell>
        </row>
        <row r="2100">
          <cell r="B2100">
            <v>30</v>
          </cell>
        </row>
        <row r="2101">
          <cell r="B2101">
            <v>2</v>
          </cell>
        </row>
        <row r="2154">
          <cell r="B2154">
            <v>0.2</v>
          </cell>
        </row>
        <row r="2155">
          <cell r="B2155">
            <v>90</v>
          </cell>
        </row>
      </sheetData>
      <sheetData sheetId="2"/>
      <sheetData sheetId="3">
        <row r="9">
          <cell r="E9">
            <v>1</v>
          </cell>
        </row>
      </sheetData>
      <sheetData sheetId="4"/>
      <sheetData sheetId="5">
        <row r="5">
          <cell r="B5" t="str">
            <v>5.12</v>
          </cell>
        </row>
        <row r="10">
          <cell r="B10" t="b">
            <v>1</v>
          </cell>
        </row>
        <row r="13">
          <cell r="B13" t="b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 refreshError="1"/>
      <sheetData sheetId="72" refreshError="1"/>
      <sheetData sheetId="7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ssumptions"/>
      <sheetName val="Data"/>
      <sheetName val="Test list"/>
      <sheetName val="Input"/>
      <sheetName val="Workings"/>
      <sheetName val="Graph"/>
      <sheetName val="Key Ratios"/>
      <sheetName val="Taxes"/>
      <sheetName val="BS CHTPZ"/>
      <sheetName val="PNL CHTPZ"/>
      <sheetName val="CF CHTPZ"/>
      <sheetName val="DB tables"/>
      <sheetName val="DB Gap"/>
    </sheetNames>
    <sheetDataSet>
      <sheetData sheetId="0"/>
      <sheetData sheetId="1">
        <row r="15">
          <cell r="CJ15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"/>
      <sheetName val="Допущения"/>
      <sheetName val="Прогноз продаж"/>
      <sheetName val="Прогноз продаж - 2"/>
      <sheetName val="Закупка сырья и ТЭР"/>
      <sheetName val="план производства"/>
      <sheetName val="план про-ва"/>
      <sheetName val="Условно-постоянные"/>
      <sheetName val="ИнвестКредиты"/>
      <sheetName val="Аннуитет"/>
      <sheetName val="Чувствительность"/>
      <sheetName val="CASH FLOW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х №1"/>
      <sheetName val="Цех №3"/>
      <sheetName val="Цены за сентябрь 2012 года"/>
      <sheetName val="Кол-во заказанных плавок"/>
      <sheetName val="Данные для расчета"/>
      <sheetName val="2012"/>
      <sheetName val="2013 (без ТЭЦ)"/>
      <sheetName val="2013 (с ТЭЦ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723">
          <cell r="D723">
            <v>3972973</v>
          </cell>
        </row>
      </sheetData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C000"/>
    <pageSetUpPr fitToPage="1"/>
  </sheetPr>
  <dimension ref="A1:U64"/>
  <sheetViews>
    <sheetView showGridLines="0" tabSelected="1" view="pageBreakPreview" zoomScale="60" zoomScaleNormal="70" workbookViewId="0">
      <pane ySplit="5" topLeftCell="A6" activePane="bottomLeft" state="frozen"/>
      <selection pane="bottomLeft" activeCell="T53" sqref="T53:U56"/>
    </sheetView>
  </sheetViews>
  <sheetFormatPr defaultColWidth="8.85546875" defaultRowHeight="15" x14ac:dyDescent="0.25"/>
  <cols>
    <col min="1" max="1" width="4.28515625" style="2" customWidth="1"/>
    <col min="2" max="2" width="46.7109375" style="3" customWidth="1"/>
    <col min="3" max="3" width="22.42578125" style="1" customWidth="1"/>
    <col min="4" max="4" width="12.7109375" style="1" bestFit="1" customWidth="1"/>
    <col min="5" max="5" width="18.42578125" style="1" customWidth="1"/>
    <col min="6" max="6" width="8.42578125" style="1" customWidth="1"/>
    <col min="7" max="7" width="15.140625" style="1" customWidth="1"/>
    <col min="8" max="8" width="7.140625" style="1" customWidth="1"/>
    <col min="9" max="9" width="7.7109375" style="1" customWidth="1"/>
    <col min="10" max="10" width="6.42578125" style="1" customWidth="1"/>
    <col min="11" max="11" width="7.7109375" style="1" customWidth="1"/>
    <col min="12" max="12" width="9.140625" style="1" customWidth="1"/>
    <col min="13" max="13" width="7.85546875" style="1" customWidth="1"/>
    <col min="14" max="15" width="7.42578125" style="1" customWidth="1"/>
    <col min="16" max="16" width="13" style="1" customWidth="1"/>
    <col min="17" max="17" width="11.85546875" style="1" customWidth="1"/>
    <col min="18" max="18" width="21.42578125" style="4" customWidth="1"/>
    <col min="19" max="20" width="21.42578125" style="1" customWidth="1"/>
    <col min="21" max="21" width="14.42578125" style="100" bestFit="1" customWidth="1"/>
    <col min="22" max="25" width="8.85546875" style="1"/>
    <col min="26" max="26" width="9.140625" style="1" customWidth="1"/>
    <col min="27" max="16384" width="8.85546875" style="1"/>
  </cols>
  <sheetData>
    <row r="1" spans="1:21" ht="41.25" customHeight="1" x14ac:dyDescent="0.25">
      <c r="A1" s="59" t="s">
        <v>124</v>
      </c>
      <c r="B1" s="56"/>
      <c r="C1" s="57"/>
      <c r="D1" s="14"/>
      <c r="E1" s="14"/>
      <c r="F1" s="14"/>
      <c r="G1" s="14"/>
      <c r="H1" s="14"/>
      <c r="I1" s="14"/>
      <c r="J1" s="14"/>
      <c r="K1" s="14"/>
      <c r="L1" s="6"/>
      <c r="M1" s="6"/>
      <c r="N1" s="6"/>
      <c r="O1" s="6"/>
      <c r="P1" s="6"/>
      <c r="Q1" s="6"/>
      <c r="R1" s="7"/>
      <c r="S1" s="6"/>
      <c r="T1" s="6"/>
      <c r="U1" s="95"/>
    </row>
    <row r="2" spans="1:21" ht="28.5" customHeight="1" x14ac:dyDescent="0.25">
      <c r="A2" s="60"/>
      <c r="B2" s="5"/>
      <c r="C2" s="14"/>
      <c r="D2" s="14"/>
      <c r="E2" s="14"/>
      <c r="F2" s="14"/>
      <c r="G2" s="14"/>
      <c r="H2" s="14"/>
      <c r="I2" s="14"/>
      <c r="J2" s="14"/>
      <c r="K2" s="14"/>
      <c r="L2" s="6"/>
      <c r="M2" s="6"/>
      <c r="N2" s="6"/>
      <c r="O2" s="6"/>
      <c r="P2" s="6"/>
      <c r="Q2" s="6"/>
      <c r="R2" s="7"/>
      <c r="S2" s="6"/>
      <c r="T2" s="6"/>
      <c r="U2" s="95"/>
    </row>
    <row r="3" spans="1:21" ht="28.5" customHeight="1" x14ac:dyDescent="0.25">
      <c r="A3" s="58"/>
      <c r="B3" s="15"/>
      <c r="C3" s="14"/>
      <c r="D3" s="14"/>
      <c r="E3" s="14"/>
      <c r="F3" s="14"/>
      <c r="G3" s="14"/>
      <c r="H3" s="14"/>
      <c r="I3" s="14"/>
      <c r="J3" s="14"/>
      <c r="K3" s="14"/>
      <c r="L3" s="6"/>
      <c r="M3" s="6"/>
      <c r="N3" s="6"/>
      <c r="O3" s="6"/>
      <c r="P3" s="6"/>
      <c r="Q3" s="6"/>
      <c r="R3" s="7"/>
      <c r="S3" s="93" t="s">
        <v>266</v>
      </c>
      <c r="T3" s="93"/>
      <c r="U3" s="96"/>
    </row>
    <row r="4" spans="1:21" ht="36.75" customHeight="1" x14ac:dyDescent="0.25">
      <c r="A4" s="101" t="s">
        <v>0</v>
      </c>
      <c r="B4" s="101" t="s">
        <v>1</v>
      </c>
      <c r="C4" s="101" t="s">
        <v>77</v>
      </c>
      <c r="D4" s="102" t="s">
        <v>15</v>
      </c>
      <c r="E4" s="102" t="s">
        <v>73</v>
      </c>
      <c r="F4" s="102" t="s">
        <v>2</v>
      </c>
      <c r="G4" s="102" t="s">
        <v>3</v>
      </c>
      <c r="H4" s="102" t="s">
        <v>4</v>
      </c>
      <c r="I4" s="102" t="s">
        <v>5</v>
      </c>
      <c r="J4" s="102" t="s">
        <v>6</v>
      </c>
      <c r="K4" s="102" t="s">
        <v>7</v>
      </c>
      <c r="L4" s="102" t="s">
        <v>8</v>
      </c>
      <c r="M4" s="102" t="s">
        <v>39</v>
      </c>
      <c r="N4" s="102" t="s">
        <v>40</v>
      </c>
      <c r="O4" s="102" t="s">
        <v>74</v>
      </c>
      <c r="P4" s="102" t="s">
        <v>68</v>
      </c>
      <c r="Q4" s="102" t="s">
        <v>69</v>
      </c>
      <c r="R4" s="105" t="s">
        <v>122</v>
      </c>
      <c r="S4" s="102" t="s">
        <v>123</v>
      </c>
      <c r="T4" s="102"/>
      <c r="U4" s="103"/>
    </row>
    <row r="5" spans="1:21" ht="49.5" customHeight="1" x14ac:dyDescent="0.25">
      <c r="A5" s="101"/>
      <c r="B5" s="101"/>
      <c r="C5" s="10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5"/>
      <c r="S5" s="102"/>
      <c r="T5" s="102"/>
      <c r="U5" s="104"/>
    </row>
    <row r="6" spans="1:21" ht="26.25" customHeight="1" x14ac:dyDescent="0.25">
      <c r="A6" s="16"/>
      <c r="B6" s="17" t="s">
        <v>70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9"/>
      <c r="S6" s="18"/>
      <c r="T6" s="18"/>
      <c r="U6" s="97"/>
    </row>
    <row r="7" spans="1:21" ht="75" customHeight="1" x14ac:dyDescent="0.25">
      <c r="A7" s="20">
        <v>1</v>
      </c>
      <c r="B7" s="21" t="s">
        <v>46</v>
      </c>
      <c r="C7" s="21"/>
      <c r="D7" s="22" t="s">
        <v>34</v>
      </c>
      <c r="E7" s="23" t="s">
        <v>97</v>
      </c>
      <c r="F7" s="20" t="s">
        <v>9</v>
      </c>
      <c r="G7" s="20" t="s">
        <v>101</v>
      </c>
      <c r="H7" s="24">
        <v>1</v>
      </c>
      <c r="I7" s="24">
        <v>210</v>
      </c>
      <c r="J7" s="24">
        <v>216</v>
      </c>
      <c r="K7" s="24">
        <v>250</v>
      </c>
      <c r="L7" s="25" t="s">
        <v>11</v>
      </c>
      <c r="M7" s="26" t="s">
        <v>11</v>
      </c>
      <c r="N7" s="26" t="s">
        <v>11</v>
      </c>
      <c r="O7" s="26" t="s">
        <v>11</v>
      </c>
      <c r="P7" s="24">
        <v>20</v>
      </c>
      <c r="Q7" s="24">
        <v>40</v>
      </c>
      <c r="R7" s="27">
        <f t="shared" ref="R7:R18" si="0">S7/1.2</f>
        <v>80.025412320000029</v>
      </c>
      <c r="S7" s="28">
        <v>96.030494784000027</v>
      </c>
      <c r="T7" s="28"/>
      <c r="U7" s="98"/>
    </row>
    <row r="8" spans="1:21" s="8" customFormat="1" ht="75" customHeight="1" x14ac:dyDescent="0.25">
      <c r="A8" s="20">
        <v>2</v>
      </c>
      <c r="B8" s="21" t="s">
        <v>47</v>
      </c>
      <c r="C8" s="21"/>
      <c r="D8" s="22" t="s">
        <v>78</v>
      </c>
      <c r="E8" s="23" t="s">
        <v>97</v>
      </c>
      <c r="F8" s="20" t="s">
        <v>12</v>
      </c>
      <c r="G8" s="20" t="s">
        <v>10</v>
      </c>
      <c r="H8" s="24">
        <v>1</v>
      </c>
      <c r="I8" s="24">
        <v>210</v>
      </c>
      <c r="J8" s="24">
        <v>216</v>
      </c>
      <c r="K8" s="24">
        <v>250</v>
      </c>
      <c r="L8" s="25" t="s">
        <v>11</v>
      </c>
      <c r="M8" s="26" t="s">
        <v>11</v>
      </c>
      <c r="N8" s="26" t="s">
        <v>11</v>
      </c>
      <c r="O8" s="26" t="s">
        <v>11</v>
      </c>
      <c r="P8" s="24">
        <v>20</v>
      </c>
      <c r="Q8" s="24">
        <v>40</v>
      </c>
      <c r="R8" s="27">
        <f t="shared" si="0"/>
        <v>94.38391368000002</v>
      </c>
      <c r="S8" s="28">
        <v>113.26069641600002</v>
      </c>
      <c r="T8" s="28"/>
      <c r="U8" s="98"/>
    </row>
    <row r="9" spans="1:21" ht="75" customHeight="1" x14ac:dyDescent="0.25">
      <c r="A9" s="20">
        <v>4</v>
      </c>
      <c r="B9" s="21" t="s">
        <v>47</v>
      </c>
      <c r="C9" s="21"/>
      <c r="D9" s="22" t="s">
        <v>35</v>
      </c>
      <c r="E9" s="23" t="s">
        <v>97</v>
      </c>
      <c r="F9" s="20" t="s">
        <v>12</v>
      </c>
      <c r="G9" s="20" t="s">
        <v>10</v>
      </c>
      <c r="H9" s="24">
        <v>2</v>
      </c>
      <c r="I9" s="24">
        <v>210</v>
      </c>
      <c r="J9" s="24">
        <v>216</v>
      </c>
      <c r="K9" s="24">
        <v>200</v>
      </c>
      <c r="L9" s="25" t="s">
        <v>11</v>
      </c>
      <c r="M9" s="26" t="s">
        <v>11</v>
      </c>
      <c r="N9" s="26" t="s">
        <v>11</v>
      </c>
      <c r="O9" s="26" t="s">
        <v>11</v>
      </c>
      <c r="P9" s="24">
        <v>20</v>
      </c>
      <c r="Q9" s="24">
        <v>40</v>
      </c>
      <c r="R9" s="27">
        <f t="shared" si="0"/>
        <v>110.07748080000002</v>
      </c>
      <c r="S9" s="28">
        <v>132.09297696000002</v>
      </c>
      <c r="T9" s="28"/>
      <c r="U9" s="98"/>
    </row>
    <row r="10" spans="1:21" ht="75" customHeight="1" x14ac:dyDescent="0.25">
      <c r="A10" s="20">
        <v>5</v>
      </c>
      <c r="B10" s="21" t="s">
        <v>47</v>
      </c>
      <c r="C10" s="21"/>
      <c r="D10" s="22" t="s">
        <v>92</v>
      </c>
      <c r="E10" s="29" t="s">
        <v>97</v>
      </c>
      <c r="F10" s="30" t="s">
        <v>12</v>
      </c>
      <c r="G10" s="30" t="s">
        <v>10</v>
      </c>
      <c r="H10" s="22">
        <v>3</v>
      </c>
      <c r="I10" s="22">
        <v>210</v>
      </c>
      <c r="J10" s="22">
        <v>216</v>
      </c>
      <c r="K10" s="22">
        <v>180</v>
      </c>
      <c r="L10" s="31" t="s">
        <v>11</v>
      </c>
      <c r="M10" s="30" t="s">
        <v>11</v>
      </c>
      <c r="N10" s="30" t="s">
        <v>11</v>
      </c>
      <c r="O10" s="30" t="s">
        <v>11</v>
      </c>
      <c r="P10" s="22">
        <v>20</v>
      </c>
      <c r="Q10" s="22">
        <v>40</v>
      </c>
      <c r="R10" s="27">
        <f t="shared" si="0"/>
        <v>128.27102400000004</v>
      </c>
      <c r="S10" s="28">
        <v>153.92522880000004</v>
      </c>
      <c r="T10" s="28"/>
      <c r="U10" s="98"/>
    </row>
    <row r="11" spans="1:21" ht="75" customHeight="1" x14ac:dyDescent="0.25">
      <c r="A11" s="20">
        <v>6</v>
      </c>
      <c r="B11" s="21" t="s">
        <v>48</v>
      </c>
      <c r="C11" s="21"/>
      <c r="D11" s="22" t="s">
        <v>36</v>
      </c>
      <c r="E11" s="23" t="s">
        <v>97</v>
      </c>
      <c r="F11" s="20" t="s">
        <v>13</v>
      </c>
      <c r="G11" s="20" t="s">
        <v>10</v>
      </c>
      <c r="H11" s="24">
        <v>2</v>
      </c>
      <c r="I11" s="22">
        <v>210</v>
      </c>
      <c r="J11" s="22">
        <v>216</v>
      </c>
      <c r="K11" s="22">
        <v>200</v>
      </c>
      <c r="L11" s="31" t="s">
        <v>11</v>
      </c>
      <c r="M11" s="30" t="s">
        <v>11</v>
      </c>
      <c r="N11" s="30" t="s">
        <v>11</v>
      </c>
      <c r="O11" s="30" t="s">
        <v>11</v>
      </c>
      <c r="P11" s="22">
        <v>20</v>
      </c>
      <c r="Q11" s="22">
        <v>40</v>
      </c>
      <c r="R11" s="27">
        <f t="shared" si="0"/>
        <v>124.23964896000001</v>
      </c>
      <c r="S11" s="28">
        <v>149.08757875200001</v>
      </c>
      <c r="T11" s="28"/>
      <c r="U11" s="98"/>
    </row>
    <row r="12" spans="1:21" ht="75" customHeight="1" x14ac:dyDescent="0.25">
      <c r="A12" s="20">
        <v>7</v>
      </c>
      <c r="B12" s="21" t="s">
        <v>125</v>
      </c>
      <c r="C12" s="30"/>
      <c r="D12" s="22" t="s">
        <v>120</v>
      </c>
      <c r="E12" s="23" t="s">
        <v>97</v>
      </c>
      <c r="F12" s="20" t="s">
        <v>13</v>
      </c>
      <c r="G12" s="20" t="s">
        <v>10</v>
      </c>
      <c r="H12" s="24">
        <v>2</v>
      </c>
      <c r="I12" s="22">
        <v>210</v>
      </c>
      <c r="J12" s="22">
        <v>216</v>
      </c>
      <c r="K12" s="22">
        <v>200</v>
      </c>
      <c r="L12" s="31" t="s">
        <v>11</v>
      </c>
      <c r="M12" s="30" t="s">
        <v>11</v>
      </c>
      <c r="N12" s="30" t="s">
        <v>11</v>
      </c>
      <c r="O12" s="30" t="s">
        <v>11</v>
      </c>
      <c r="P12" s="22">
        <v>20</v>
      </c>
      <c r="Q12" s="22">
        <v>40</v>
      </c>
      <c r="R12" s="27">
        <f t="shared" ref="R12" si="1">S12/1.2</f>
        <v>112.05614746666669</v>
      </c>
      <c r="S12" s="28">
        <v>134.46737696000002</v>
      </c>
      <c r="T12" s="28"/>
      <c r="U12" s="98"/>
    </row>
    <row r="13" spans="1:21" ht="72.75" customHeight="1" x14ac:dyDescent="0.25">
      <c r="A13" s="61">
        <v>9</v>
      </c>
      <c r="B13" s="21" t="s">
        <v>49</v>
      </c>
      <c r="C13" s="21"/>
      <c r="D13" s="22" t="s">
        <v>32</v>
      </c>
      <c r="E13" s="23" t="s">
        <v>97</v>
      </c>
      <c r="F13" s="20" t="s">
        <v>12</v>
      </c>
      <c r="G13" s="20" t="s">
        <v>10</v>
      </c>
      <c r="H13" s="24">
        <v>2</v>
      </c>
      <c r="I13" s="24">
        <v>225</v>
      </c>
      <c r="J13" s="24">
        <v>213</v>
      </c>
      <c r="K13" s="24">
        <v>200</v>
      </c>
      <c r="L13" s="25" t="s">
        <v>11</v>
      </c>
      <c r="M13" s="26" t="s">
        <v>11</v>
      </c>
      <c r="N13" s="26" t="s">
        <v>11</v>
      </c>
      <c r="O13" s="26" t="s">
        <v>11</v>
      </c>
      <c r="P13" s="24">
        <v>21</v>
      </c>
      <c r="Q13" s="24">
        <v>40</v>
      </c>
      <c r="R13" s="27">
        <f t="shared" si="0"/>
        <v>125.83649232000002</v>
      </c>
      <c r="S13" s="28">
        <v>151.00379078400002</v>
      </c>
      <c r="T13" s="28"/>
      <c r="U13" s="98"/>
    </row>
    <row r="14" spans="1:21" ht="72.75" customHeight="1" x14ac:dyDescent="0.25">
      <c r="A14" s="61">
        <v>10</v>
      </c>
      <c r="B14" s="21" t="s">
        <v>50</v>
      </c>
      <c r="C14" s="21"/>
      <c r="D14" s="22" t="s">
        <v>33</v>
      </c>
      <c r="E14" s="23" t="s">
        <v>97</v>
      </c>
      <c r="F14" s="20" t="s">
        <v>13</v>
      </c>
      <c r="G14" s="20" t="s">
        <v>10</v>
      </c>
      <c r="H14" s="24">
        <v>2</v>
      </c>
      <c r="I14" s="24">
        <v>225</v>
      </c>
      <c r="J14" s="24">
        <v>213</v>
      </c>
      <c r="K14" s="22">
        <v>200</v>
      </c>
      <c r="L14" s="31" t="s">
        <v>11</v>
      </c>
      <c r="M14" s="30" t="s">
        <v>11</v>
      </c>
      <c r="N14" s="30" t="s">
        <v>11</v>
      </c>
      <c r="O14" s="30" t="s">
        <v>11</v>
      </c>
      <c r="P14" s="22">
        <v>21</v>
      </c>
      <c r="Q14" s="22">
        <v>40</v>
      </c>
      <c r="R14" s="27">
        <f t="shared" si="0"/>
        <v>141.94890360000005</v>
      </c>
      <c r="S14" s="28">
        <v>170.33868432000006</v>
      </c>
      <c r="T14" s="28"/>
      <c r="U14" s="98"/>
    </row>
    <row r="15" spans="1:21" ht="78.75" customHeight="1" x14ac:dyDescent="0.25">
      <c r="A15" s="61">
        <v>11</v>
      </c>
      <c r="B15" s="21" t="s">
        <v>126</v>
      </c>
      <c r="C15" s="30"/>
      <c r="D15" s="22" t="s">
        <v>121</v>
      </c>
      <c r="E15" s="23" t="s">
        <v>97</v>
      </c>
      <c r="F15" s="20" t="s">
        <v>13</v>
      </c>
      <c r="G15" s="20" t="s">
        <v>10</v>
      </c>
      <c r="H15" s="24">
        <v>2</v>
      </c>
      <c r="I15" s="22">
        <v>240</v>
      </c>
      <c r="J15" s="22">
        <v>216</v>
      </c>
      <c r="K15" s="22">
        <v>190</v>
      </c>
      <c r="L15" s="31" t="s">
        <v>11</v>
      </c>
      <c r="M15" s="30" t="s">
        <v>11</v>
      </c>
      <c r="N15" s="30" t="s">
        <v>11</v>
      </c>
      <c r="O15" s="30" t="s">
        <v>11</v>
      </c>
      <c r="P15" s="22">
        <v>21</v>
      </c>
      <c r="Q15" s="22">
        <v>40</v>
      </c>
      <c r="R15" s="27">
        <f t="shared" ref="R15" si="2">S15/1.2</f>
        <v>123.85782565333335</v>
      </c>
      <c r="S15" s="28">
        <v>148.62939078400001</v>
      </c>
      <c r="T15" s="28"/>
      <c r="U15" s="98"/>
    </row>
    <row r="16" spans="1:21" s="9" customFormat="1" ht="72.75" customHeight="1" x14ac:dyDescent="0.25">
      <c r="A16" s="61">
        <v>12</v>
      </c>
      <c r="B16" s="21" t="s">
        <v>85</v>
      </c>
      <c r="C16" s="22"/>
      <c r="D16" s="23" t="s">
        <v>81</v>
      </c>
      <c r="E16" s="23" t="s">
        <v>97</v>
      </c>
      <c r="F16" s="20" t="s">
        <v>13</v>
      </c>
      <c r="G16" s="24" t="s">
        <v>10</v>
      </c>
      <c r="H16" s="22">
        <v>2</v>
      </c>
      <c r="I16" s="24">
        <v>225</v>
      </c>
      <c r="J16" s="24">
        <v>213</v>
      </c>
      <c r="K16" s="31">
        <v>200</v>
      </c>
      <c r="L16" s="30" t="s">
        <v>11</v>
      </c>
      <c r="M16" s="30" t="s">
        <v>11</v>
      </c>
      <c r="N16" s="30" t="s">
        <v>11</v>
      </c>
      <c r="O16" s="22" t="s">
        <v>11</v>
      </c>
      <c r="P16" s="22">
        <v>21</v>
      </c>
      <c r="Q16" s="24">
        <v>40</v>
      </c>
      <c r="R16" s="27">
        <f t="shared" si="0"/>
        <v>134.48824200000001</v>
      </c>
      <c r="S16" s="28">
        <v>161.38589040000002</v>
      </c>
      <c r="T16" s="28"/>
      <c r="U16" s="98"/>
    </row>
    <row r="17" spans="1:21" ht="72.75" customHeight="1" x14ac:dyDescent="0.25">
      <c r="A17" s="61">
        <v>14</v>
      </c>
      <c r="B17" s="21" t="s">
        <v>51</v>
      </c>
      <c r="C17" s="21"/>
      <c r="D17" s="22" t="s">
        <v>37</v>
      </c>
      <c r="E17" s="23" t="s">
        <v>97</v>
      </c>
      <c r="F17" s="20" t="s">
        <v>12</v>
      </c>
      <c r="G17" s="20" t="s">
        <v>10</v>
      </c>
      <c r="H17" s="24">
        <v>2</v>
      </c>
      <c r="I17" s="24">
        <v>320</v>
      </c>
      <c r="J17" s="24">
        <v>216</v>
      </c>
      <c r="K17" s="24">
        <v>150</v>
      </c>
      <c r="L17" s="25" t="s">
        <v>11</v>
      </c>
      <c r="M17" s="26" t="s">
        <v>11</v>
      </c>
      <c r="N17" s="26" t="s">
        <v>11</v>
      </c>
      <c r="O17" s="26" t="s">
        <v>11</v>
      </c>
      <c r="P17" s="24">
        <v>21</v>
      </c>
      <c r="Q17" s="24">
        <v>40</v>
      </c>
      <c r="R17" s="27">
        <f t="shared" si="0"/>
        <v>125.83649232000002</v>
      </c>
      <c r="S17" s="28">
        <v>151.00379078400002</v>
      </c>
      <c r="T17" s="28"/>
      <c r="U17" s="98"/>
    </row>
    <row r="18" spans="1:21" ht="72.75" customHeight="1" x14ac:dyDescent="0.25">
      <c r="A18" s="61">
        <v>15</v>
      </c>
      <c r="B18" s="21" t="s">
        <v>52</v>
      </c>
      <c r="C18" s="21"/>
      <c r="D18" s="22" t="s">
        <v>38</v>
      </c>
      <c r="E18" s="23" t="s">
        <v>97</v>
      </c>
      <c r="F18" s="20" t="s">
        <v>13</v>
      </c>
      <c r="G18" s="20" t="s">
        <v>10</v>
      </c>
      <c r="H18" s="24">
        <v>2</v>
      </c>
      <c r="I18" s="22">
        <v>320</v>
      </c>
      <c r="J18" s="22">
        <v>216</v>
      </c>
      <c r="K18" s="22">
        <v>150</v>
      </c>
      <c r="L18" s="31" t="s">
        <v>11</v>
      </c>
      <c r="M18" s="30" t="s">
        <v>11</v>
      </c>
      <c r="N18" s="30" t="s">
        <v>11</v>
      </c>
      <c r="O18" s="30" t="s">
        <v>11</v>
      </c>
      <c r="P18" s="22">
        <v>21</v>
      </c>
      <c r="Q18" s="22">
        <v>40</v>
      </c>
      <c r="R18" s="27">
        <f t="shared" si="0"/>
        <v>141.94890360000005</v>
      </c>
      <c r="S18" s="28">
        <v>170.33868432000006</v>
      </c>
      <c r="T18" s="28"/>
      <c r="U18" s="98"/>
    </row>
    <row r="19" spans="1:21" ht="26.25" customHeight="1" x14ac:dyDescent="0.25">
      <c r="A19" s="16"/>
      <c r="B19" s="17" t="s">
        <v>61</v>
      </c>
      <c r="C19" s="32"/>
      <c r="D19" s="33"/>
      <c r="E19" s="33"/>
      <c r="F19" s="33"/>
      <c r="G19" s="33"/>
      <c r="H19" s="33"/>
      <c r="I19" s="33"/>
      <c r="J19" s="33"/>
      <c r="K19" s="33"/>
      <c r="L19" s="34"/>
      <c r="M19" s="33"/>
      <c r="N19" s="33"/>
      <c r="O19" s="33"/>
      <c r="P19" s="33"/>
      <c r="Q19" s="33"/>
      <c r="R19" s="35"/>
      <c r="S19" s="33">
        <v>0</v>
      </c>
      <c r="T19" s="33"/>
      <c r="U19" s="98"/>
    </row>
    <row r="20" spans="1:21" ht="71.25" customHeight="1" x14ac:dyDescent="0.25">
      <c r="A20" s="24">
        <v>1</v>
      </c>
      <c r="B20" s="21" t="s">
        <v>62</v>
      </c>
      <c r="C20" s="21"/>
      <c r="D20" s="30" t="s">
        <v>16</v>
      </c>
      <c r="E20" s="36" t="s">
        <v>96</v>
      </c>
      <c r="F20" s="30" t="s">
        <v>9</v>
      </c>
      <c r="G20" s="20" t="s">
        <v>101</v>
      </c>
      <c r="H20" s="30">
        <v>1</v>
      </c>
      <c r="I20" s="26">
        <v>95</v>
      </c>
      <c r="J20" s="26" t="s">
        <v>11</v>
      </c>
      <c r="K20" s="26" t="s">
        <v>11</v>
      </c>
      <c r="L20" s="37">
        <v>450</v>
      </c>
      <c r="M20" s="26">
        <v>60</v>
      </c>
      <c r="N20" s="38">
        <v>258</v>
      </c>
      <c r="O20" s="26" t="s">
        <v>11</v>
      </c>
      <c r="P20" s="30">
        <v>6</v>
      </c>
      <c r="Q20" s="30">
        <v>55</v>
      </c>
      <c r="R20" s="27">
        <f t="shared" ref="R20:R63" si="3">S20/1.2</f>
        <v>162.17122320000001</v>
      </c>
      <c r="S20" s="28">
        <v>194.60546784000002</v>
      </c>
      <c r="T20" s="28"/>
      <c r="U20" s="98"/>
    </row>
    <row r="21" spans="1:21" ht="72" customHeight="1" x14ac:dyDescent="0.25">
      <c r="A21" s="24">
        <v>2</v>
      </c>
      <c r="B21" s="21" t="s">
        <v>63</v>
      </c>
      <c r="C21" s="21"/>
      <c r="D21" s="30" t="s">
        <v>17</v>
      </c>
      <c r="E21" s="36" t="s">
        <v>96</v>
      </c>
      <c r="F21" s="30" t="s">
        <v>9</v>
      </c>
      <c r="G21" s="20" t="s">
        <v>101</v>
      </c>
      <c r="H21" s="30">
        <v>1</v>
      </c>
      <c r="I21" s="26">
        <v>95</v>
      </c>
      <c r="J21" s="26" t="s">
        <v>11</v>
      </c>
      <c r="K21" s="26" t="s">
        <v>11</v>
      </c>
      <c r="L21" s="37">
        <v>200</v>
      </c>
      <c r="M21" s="26">
        <v>60</v>
      </c>
      <c r="N21" s="38">
        <v>195</v>
      </c>
      <c r="O21" s="26" t="s">
        <v>11</v>
      </c>
      <c r="P21" s="30">
        <v>12</v>
      </c>
      <c r="Q21" s="30">
        <v>44</v>
      </c>
      <c r="R21" s="27">
        <f t="shared" si="3"/>
        <v>75.876237360000019</v>
      </c>
      <c r="S21" s="28">
        <v>91.051484832000014</v>
      </c>
      <c r="T21" s="28"/>
      <c r="U21" s="98"/>
    </row>
    <row r="22" spans="1:21" ht="63" customHeight="1" x14ac:dyDescent="0.25">
      <c r="A22" s="24">
        <v>3</v>
      </c>
      <c r="B22" s="21" t="s">
        <v>84</v>
      </c>
      <c r="C22" s="21"/>
      <c r="D22" s="30" t="s">
        <v>83</v>
      </c>
      <c r="E22" s="36" t="s">
        <v>96</v>
      </c>
      <c r="F22" s="30" t="s">
        <v>12</v>
      </c>
      <c r="G22" s="30" t="s">
        <v>10</v>
      </c>
      <c r="H22" s="30">
        <v>1</v>
      </c>
      <c r="I22" s="30">
        <v>95</v>
      </c>
      <c r="J22" s="30" t="s">
        <v>11</v>
      </c>
      <c r="K22" s="30" t="s">
        <v>11</v>
      </c>
      <c r="L22" s="39">
        <v>200</v>
      </c>
      <c r="M22" s="30">
        <v>60</v>
      </c>
      <c r="N22" s="38">
        <v>160</v>
      </c>
      <c r="O22" s="30" t="s">
        <v>11</v>
      </c>
      <c r="P22" s="30">
        <v>12</v>
      </c>
      <c r="Q22" s="30">
        <v>66</v>
      </c>
      <c r="R22" s="27">
        <f t="shared" si="3"/>
        <v>64.530256000000023</v>
      </c>
      <c r="S22" s="28">
        <v>77.436307200000016</v>
      </c>
      <c r="T22" s="28"/>
      <c r="U22" s="98"/>
    </row>
    <row r="23" spans="1:21" ht="72.75" customHeight="1" x14ac:dyDescent="0.25">
      <c r="A23" s="24">
        <v>4</v>
      </c>
      <c r="B23" s="21" t="s">
        <v>64</v>
      </c>
      <c r="C23" s="21"/>
      <c r="D23" s="30" t="s">
        <v>18</v>
      </c>
      <c r="E23" s="36" t="s">
        <v>96</v>
      </c>
      <c r="F23" s="30" t="s">
        <v>12</v>
      </c>
      <c r="G23" s="30" t="s">
        <v>10</v>
      </c>
      <c r="H23" s="30">
        <v>2</v>
      </c>
      <c r="I23" s="26">
        <v>95</v>
      </c>
      <c r="J23" s="26">
        <v>125</v>
      </c>
      <c r="K23" s="26">
        <v>1600</v>
      </c>
      <c r="L23" s="37">
        <v>200</v>
      </c>
      <c r="M23" s="26">
        <v>60</v>
      </c>
      <c r="N23" s="38">
        <v>195</v>
      </c>
      <c r="O23" s="26" t="s">
        <v>11</v>
      </c>
      <c r="P23" s="30">
        <v>12</v>
      </c>
      <c r="Q23" s="30">
        <v>44</v>
      </c>
      <c r="R23" s="27">
        <f t="shared" si="3"/>
        <v>159.64506936000004</v>
      </c>
      <c r="S23" s="28">
        <v>191.57408323200005</v>
      </c>
      <c r="T23" s="28"/>
      <c r="U23" s="98"/>
    </row>
    <row r="24" spans="1:21" ht="71.25" customHeight="1" x14ac:dyDescent="0.25">
      <c r="A24" s="24">
        <v>5</v>
      </c>
      <c r="B24" s="21" t="s">
        <v>64</v>
      </c>
      <c r="C24" s="21"/>
      <c r="D24" s="30" t="s">
        <v>19</v>
      </c>
      <c r="E24" s="36" t="s">
        <v>96</v>
      </c>
      <c r="F24" s="30" t="s">
        <v>12</v>
      </c>
      <c r="G24" s="30" t="s">
        <v>10</v>
      </c>
      <c r="H24" s="30">
        <v>2</v>
      </c>
      <c r="I24" s="26">
        <v>95</v>
      </c>
      <c r="J24" s="26">
        <v>125</v>
      </c>
      <c r="K24" s="26">
        <v>1360</v>
      </c>
      <c r="L24" s="37">
        <v>170</v>
      </c>
      <c r="M24" s="26">
        <v>60</v>
      </c>
      <c r="N24" s="38">
        <v>195</v>
      </c>
      <c r="O24" s="26" t="s">
        <v>11</v>
      </c>
      <c r="P24" s="30">
        <v>12</v>
      </c>
      <c r="Q24" s="30">
        <v>44</v>
      </c>
      <c r="R24" s="27">
        <f t="shared" si="3"/>
        <v>135.66624120000003</v>
      </c>
      <c r="S24" s="28">
        <v>162.79948944000003</v>
      </c>
      <c r="T24" s="28"/>
      <c r="U24" s="98"/>
    </row>
    <row r="25" spans="1:21" ht="63" customHeight="1" x14ac:dyDescent="0.25">
      <c r="A25" s="24">
        <v>6</v>
      </c>
      <c r="B25" s="21" t="s">
        <v>64</v>
      </c>
      <c r="C25" s="21"/>
      <c r="D25" s="30" t="s">
        <v>21</v>
      </c>
      <c r="E25" s="36" t="s">
        <v>96</v>
      </c>
      <c r="F25" s="30" t="s">
        <v>12</v>
      </c>
      <c r="G25" s="30" t="s">
        <v>10</v>
      </c>
      <c r="H25" s="30">
        <v>2</v>
      </c>
      <c r="I25" s="26">
        <v>95</v>
      </c>
      <c r="J25" s="26">
        <v>125</v>
      </c>
      <c r="K25" s="26">
        <v>1000</v>
      </c>
      <c r="L25" s="37">
        <v>125</v>
      </c>
      <c r="M25" s="26">
        <v>60</v>
      </c>
      <c r="N25" s="36">
        <v>170</v>
      </c>
      <c r="O25" s="26" t="s">
        <v>11</v>
      </c>
      <c r="P25" s="30">
        <v>12</v>
      </c>
      <c r="Q25" s="30">
        <v>55</v>
      </c>
      <c r="R25" s="27">
        <f t="shared" si="3"/>
        <v>103.45450752000004</v>
      </c>
      <c r="S25" s="28">
        <v>124.14540902400003</v>
      </c>
      <c r="T25" s="28"/>
      <c r="U25" s="98"/>
    </row>
    <row r="26" spans="1:21" ht="63" customHeight="1" x14ac:dyDescent="0.25">
      <c r="A26" s="24">
        <v>7</v>
      </c>
      <c r="B26" s="21" t="s">
        <v>82</v>
      </c>
      <c r="C26" s="21"/>
      <c r="D26" s="30" t="s">
        <v>86</v>
      </c>
      <c r="E26" s="36" t="s">
        <v>45</v>
      </c>
      <c r="F26" s="30" t="s">
        <v>12</v>
      </c>
      <c r="G26" s="30" t="s">
        <v>10</v>
      </c>
      <c r="H26" s="30">
        <v>2</v>
      </c>
      <c r="I26" s="26">
        <v>130</v>
      </c>
      <c r="J26" s="26">
        <v>215</v>
      </c>
      <c r="K26" s="26">
        <v>1000</v>
      </c>
      <c r="L26" s="37">
        <v>215</v>
      </c>
      <c r="M26" s="26">
        <v>60</v>
      </c>
      <c r="N26" s="36">
        <v>205</v>
      </c>
      <c r="O26" s="26" t="s">
        <v>11</v>
      </c>
      <c r="P26" s="30">
        <v>6</v>
      </c>
      <c r="Q26" s="30">
        <v>64</v>
      </c>
      <c r="R26" s="27">
        <f t="shared" si="3"/>
        <v>263.32208784000011</v>
      </c>
      <c r="S26" s="28">
        <v>315.98650540800008</v>
      </c>
      <c r="T26" s="28"/>
      <c r="U26" s="98"/>
    </row>
    <row r="27" spans="1:21" ht="63" customHeight="1" x14ac:dyDescent="0.25">
      <c r="A27" s="24">
        <v>8</v>
      </c>
      <c r="B27" s="21" t="s">
        <v>108</v>
      </c>
      <c r="C27" s="21"/>
      <c r="D27" s="30" t="s">
        <v>107</v>
      </c>
      <c r="E27" s="36" t="s">
        <v>45</v>
      </c>
      <c r="F27" s="30" t="s">
        <v>12</v>
      </c>
      <c r="G27" s="30" t="s">
        <v>10</v>
      </c>
      <c r="H27" s="30">
        <v>2</v>
      </c>
      <c r="I27" s="26">
        <v>95</v>
      </c>
      <c r="J27" s="26">
        <v>250</v>
      </c>
      <c r="K27" s="26">
        <v>320</v>
      </c>
      <c r="L27" s="37">
        <v>80</v>
      </c>
      <c r="M27" s="26">
        <v>60</v>
      </c>
      <c r="N27" s="36">
        <v>135</v>
      </c>
      <c r="O27" s="26" t="s">
        <v>11</v>
      </c>
      <c r="P27" s="30">
        <v>6</v>
      </c>
      <c r="Q27" s="30">
        <v>99</v>
      </c>
      <c r="R27" s="27">
        <f t="shared" si="3"/>
        <v>70.090952400000006</v>
      </c>
      <c r="S27" s="28">
        <v>84.109142880000007</v>
      </c>
      <c r="T27" s="28"/>
      <c r="U27" s="98"/>
    </row>
    <row r="28" spans="1:21" ht="72" customHeight="1" x14ac:dyDescent="0.25">
      <c r="A28" s="24">
        <v>9</v>
      </c>
      <c r="B28" s="21" t="s">
        <v>65</v>
      </c>
      <c r="C28" s="21"/>
      <c r="D28" s="30" t="s">
        <v>20</v>
      </c>
      <c r="E28" s="36" t="s">
        <v>96</v>
      </c>
      <c r="F28" s="30" t="s">
        <v>13</v>
      </c>
      <c r="G28" s="30" t="s">
        <v>10</v>
      </c>
      <c r="H28" s="30">
        <v>2</v>
      </c>
      <c r="I28" s="30">
        <v>95</v>
      </c>
      <c r="J28" s="30">
        <v>125</v>
      </c>
      <c r="K28" s="30">
        <v>1360</v>
      </c>
      <c r="L28" s="39">
        <v>170</v>
      </c>
      <c r="M28" s="30">
        <v>60</v>
      </c>
      <c r="N28" s="38">
        <v>195</v>
      </c>
      <c r="O28" s="30" t="s">
        <v>11</v>
      </c>
      <c r="P28" s="30">
        <v>12</v>
      </c>
      <c r="Q28" s="30">
        <v>44</v>
      </c>
      <c r="R28" s="27">
        <f t="shared" si="3"/>
        <v>179.85430008000006</v>
      </c>
      <c r="S28" s="28">
        <v>215.82516009600005</v>
      </c>
      <c r="T28" s="28"/>
      <c r="U28" s="98"/>
    </row>
    <row r="29" spans="1:21" ht="63" customHeight="1" x14ac:dyDescent="0.25">
      <c r="A29" s="24">
        <v>10</v>
      </c>
      <c r="B29" s="21" t="s">
        <v>66</v>
      </c>
      <c r="C29" s="21"/>
      <c r="D29" s="30" t="s">
        <v>88</v>
      </c>
      <c r="E29" s="38" t="s">
        <v>45</v>
      </c>
      <c r="F29" s="30" t="s">
        <v>12</v>
      </c>
      <c r="G29" s="30" t="s">
        <v>10</v>
      </c>
      <c r="H29" s="30">
        <v>2</v>
      </c>
      <c r="I29" s="30">
        <v>92</v>
      </c>
      <c r="J29" s="30">
        <v>125</v>
      </c>
      <c r="K29" s="30">
        <v>120</v>
      </c>
      <c r="L29" s="39">
        <v>15</v>
      </c>
      <c r="M29" s="30">
        <v>46</v>
      </c>
      <c r="N29" s="38">
        <v>105</v>
      </c>
      <c r="O29" s="30">
        <v>8</v>
      </c>
      <c r="P29" s="30">
        <v>48</v>
      </c>
      <c r="Q29" s="30">
        <v>48</v>
      </c>
      <c r="R29" s="27">
        <f t="shared" si="3"/>
        <v>11.845436400000004</v>
      </c>
      <c r="S29" s="28">
        <v>14.214523680000005</v>
      </c>
      <c r="T29" s="28"/>
      <c r="U29" s="98"/>
    </row>
    <row r="30" spans="1:21" s="10" customFormat="1" ht="72.75" customHeight="1" x14ac:dyDescent="0.25">
      <c r="A30" s="24">
        <v>11</v>
      </c>
      <c r="B30" s="21" t="s">
        <v>66</v>
      </c>
      <c r="C30" s="21"/>
      <c r="D30" s="30" t="s">
        <v>22</v>
      </c>
      <c r="E30" s="38" t="s">
        <v>45</v>
      </c>
      <c r="F30" s="30" t="s">
        <v>12</v>
      </c>
      <c r="G30" s="30" t="s">
        <v>10</v>
      </c>
      <c r="H30" s="30">
        <v>2</v>
      </c>
      <c r="I30" s="30">
        <v>95</v>
      </c>
      <c r="J30" s="30">
        <v>125</v>
      </c>
      <c r="K30" s="30">
        <v>200</v>
      </c>
      <c r="L30" s="39">
        <v>25</v>
      </c>
      <c r="M30" s="30">
        <v>46</v>
      </c>
      <c r="N30" s="38">
        <v>107</v>
      </c>
      <c r="O30" s="30">
        <v>8</v>
      </c>
      <c r="P30" s="30">
        <v>48</v>
      </c>
      <c r="Q30" s="30">
        <v>44</v>
      </c>
      <c r="R30" s="27">
        <f t="shared" si="3"/>
        <v>19.306098000000006</v>
      </c>
      <c r="S30" s="28">
        <v>23.167317600000004</v>
      </c>
      <c r="T30" s="28"/>
      <c r="U30" s="98"/>
    </row>
    <row r="31" spans="1:21" s="10" customFormat="1" ht="74.25" customHeight="1" x14ac:dyDescent="0.25">
      <c r="A31" s="24">
        <v>12</v>
      </c>
      <c r="B31" s="21" t="s">
        <v>67</v>
      </c>
      <c r="C31" s="21"/>
      <c r="D31" s="30" t="s">
        <v>23</v>
      </c>
      <c r="E31" s="38" t="s">
        <v>45</v>
      </c>
      <c r="F31" s="30" t="s">
        <v>13</v>
      </c>
      <c r="G31" s="30" t="s">
        <v>10</v>
      </c>
      <c r="H31" s="30">
        <v>2</v>
      </c>
      <c r="I31" s="30">
        <v>95</v>
      </c>
      <c r="J31" s="30">
        <v>125</v>
      </c>
      <c r="K31" s="30">
        <v>200</v>
      </c>
      <c r="L31" s="39">
        <v>25</v>
      </c>
      <c r="M31" s="30">
        <v>46</v>
      </c>
      <c r="N31" s="38">
        <v>107</v>
      </c>
      <c r="O31" s="30">
        <v>8</v>
      </c>
      <c r="P31" s="30">
        <v>48</v>
      </c>
      <c r="Q31" s="30">
        <v>44</v>
      </c>
      <c r="R31" s="27">
        <f t="shared" si="3"/>
        <v>21.256341119999998</v>
      </c>
      <c r="S31" s="28">
        <v>25.507609343999999</v>
      </c>
      <c r="T31" s="28"/>
      <c r="U31" s="98"/>
    </row>
    <row r="32" spans="1:21" s="10" customFormat="1" ht="72.75" customHeight="1" x14ac:dyDescent="0.25">
      <c r="A32" s="24">
        <v>13</v>
      </c>
      <c r="B32" s="21" t="s">
        <v>67</v>
      </c>
      <c r="C32" s="21"/>
      <c r="D32" s="30" t="s">
        <v>24</v>
      </c>
      <c r="E32" s="38" t="s">
        <v>45</v>
      </c>
      <c r="F32" s="30" t="s">
        <v>13</v>
      </c>
      <c r="G32" s="30" t="s">
        <v>10</v>
      </c>
      <c r="H32" s="30">
        <v>3</v>
      </c>
      <c r="I32" s="30">
        <v>95</v>
      </c>
      <c r="J32" s="30">
        <v>125</v>
      </c>
      <c r="K32" s="30">
        <v>160</v>
      </c>
      <c r="L32" s="39">
        <v>20</v>
      </c>
      <c r="M32" s="30">
        <v>46</v>
      </c>
      <c r="N32" s="38">
        <v>107</v>
      </c>
      <c r="O32" s="30">
        <v>8</v>
      </c>
      <c r="P32" s="30">
        <v>48</v>
      </c>
      <c r="Q32" s="30">
        <v>44</v>
      </c>
      <c r="R32" s="27">
        <f t="shared" si="3"/>
        <v>26.138493360000005</v>
      </c>
      <c r="S32" s="28">
        <v>31.366192032000004</v>
      </c>
      <c r="T32" s="28"/>
      <c r="U32" s="98"/>
    </row>
    <row r="33" spans="1:21" s="10" customFormat="1" ht="72.75" customHeight="1" x14ac:dyDescent="0.25">
      <c r="A33" s="24">
        <v>14</v>
      </c>
      <c r="B33" s="21" t="s">
        <v>67</v>
      </c>
      <c r="C33" s="21"/>
      <c r="D33" s="30" t="s">
        <v>113</v>
      </c>
      <c r="E33" s="38" t="s">
        <v>45</v>
      </c>
      <c r="F33" s="30" t="s">
        <v>13</v>
      </c>
      <c r="G33" s="30" t="s">
        <v>10</v>
      </c>
      <c r="H33" s="30">
        <v>2</v>
      </c>
      <c r="I33" s="30">
        <v>95</v>
      </c>
      <c r="J33" s="30">
        <v>125</v>
      </c>
      <c r="K33" s="30">
        <v>160</v>
      </c>
      <c r="L33" s="40">
        <v>20</v>
      </c>
      <c r="M33" s="30">
        <v>46</v>
      </c>
      <c r="N33" s="38">
        <v>107</v>
      </c>
      <c r="O33" s="30">
        <v>4</v>
      </c>
      <c r="P33" s="30">
        <v>48</v>
      </c>
      <c r="Q33" s="30">
        <v>44</v>
      </c>
      <c r="R33" s="27">
        <f t="shared" si="3"/>
        <v>15.667389360000008</v>
      </c>
      <c r="S33" s="28">
        <v>18.800867232000009</v>
      </c>
      <c r="T33" s="28"/>
      <c r="U33" s="98"/>
    </row>
    <row r="34" spans="1:21" s="10" customFormat="1" ht="72.75" customHeight="1" x14ac:dyDescent="0.25">
      <c r="A34" s="24">
        <v>15</v>
      </c>
      <c r="B34" s="21" t="s">
        <v>127</v>
      </c>
      <c r="C34" s="21"/>
      <c r="D34" s="30" t="s">
        <v>118</v>
      </c>
      <c r="E34" s="38" t="s">
        <v>45</v>
      </c>
      <c r="F34" s="30" t="s">
        <v>13</v>
      </c>
      <c r="G34" s="30" t="s">
        <v>10</v>
      </c>
      <c r="H34" s="30">
        <v>2</v>
      </c>
      <c r="I34" s="30">
        <v>95</v>
      </c>
      <c r="J34" s="30">
        <v>125</v>
      </c>
      <c r="K34" s="30">
        <v>400</v>
      </c>
      <c r="L34" s="40">
        <v>50</v>
      </c>
      <c r="M34" s="30">
        <v>46</v>
      </c>
      <c r="N34" s="38">
        <v>135</v>
      </c>
      <c r="O34" s="30" t="s">
        <v>11</v>
      </c>
      <c r="P34" s="30">
        <v>12</v>
      </c>
      <c r="Q34" s="30">
        <v>99</v>
      </c>
      <c r="R34" s="27">
        <f>S34/1.2</f>
        <v>40.845616000000007</v>
      </c>
      <c r="S34" s="28">
        <v>49.014739200000008</v>
      </c>
      <c r="T34" s="28"/>
      <c r="U34" s="98"/>
    </row>
    <row r="35" spans="1:21" s="10" customFormat="1" ht="72.75" customHeight="1" x14ac:dyDescent="0.25">
      <c r="A35" s="24">
        <v>16</v>
      </c>
      <c r="B35" s="21" t="s">
        <v>67</v>
      </c>
      <c r="C35" s="21"/>
      <c r="D35" s="30" t="s">
        <v>267</v>
      </c>
      <c r="E35" s="38" t="s">
        <v>45</v>
      </c>
      <c r="F35" s="30" t="s">
        <v>13</v>
      </c>
      <c r="G35" s="30" t="s">
        <v>10</v>
      </c>
      <c r="H35" s="30">
        <v>2</v>
      </c>
      <c r="I35" s="30">
        <v>92</v>
      </c>
      <c r="J35" s="30">
        <v>125</v>
      </c>
      <c r="K35" s="30">
        <v>120</v>
      </c>
      <c r="L35" s="40">
        <v>15</v>
      </c>
      <c r="M35" s="30">
        <v>46</v>
      </c>
      <c r="N35" s="38">
        <v>105</v>
      </c>
      <c r="O35" s="30">
        <v>4</v>
      </c>
      <c r="P35" s="30">
        <v>48</v>
      </c>
      <c r="Q35" s="30">
        <v>44</v>
      </c>
      <c r="R35" s="27">
        <f>S35/1.2</f>
        <v>12.653573333333334</v>
      </c>
      <c r="S35" s="28">
        <v>15.184288</v>
      </c>
      <c r="T35" s="28"/>
      <c r="U35" s="98"/>
    </row>
    <row r="36" spans="1:21" s="10" customFormat="1" ht="21" x14ac:dyDescent="0.25">
      <c r="A36" s="41"/>
      <c r="B36" s="17" t="s">
        <v>79</v>
      </c>
      <c r="C36" s="42"/>
      <c r="D36" s="43"/>
      <c r="E36" s="42"/>
      <c r="F36" s="42" t="s">
        <v>119</v>
      </c>
      <c r="G36" s="42"/>
      <c r="H36" s="42"/>
      <c r="I36" s="42"/>
      <c r="J36" s="42"/>
      <c r="K36" s="42"/>
      <c r="L36" s="44"/>
      <c r="M36" s="42"/>
      <c r="N36" s="42"/>
      <c r="O36" s="42"/>
      <c r="P36" s="42"/>
      <c r="Q36" s="42"/>
      <c r="R36" s="35"/>
      <c r="S36" s="33"/>
      <c r="T36" s="33"/>
      <c r="U36" s="98"/>
    </row>
    <row r="37" spans="1:21" s="10" customFormat="1" ht="72.75" customHeight="1" x14ac:dyDescent="0.25">
      <c r="A37" s="24">
        <v>1</v>
      </c>
      <c r="B37" s="45" t="s">
        <v>90</v>
      </c>
      <c r="C37" s="45"/>
      <c r="D37" s="24" t="s">
        <v>80</v>
      </c>
      <c r="E37" s="46" t="s">
        <v>104</v>
      </c>
      <c r="F37" s="20" t="s">
        <v>12</v>
      </c>
      <c r="G37" s="20" t="s">
        <v>10</v>
      </c>
      <c r="H37" s="24">
        <v>2</v>
      </c>
      <c r="I37" s="24">
        <v>210</v>
      </c>
      <c r="J37" s="24">
        <v>162</v>
      </c>
      <c r="K37" s="24">
        <v>220</v>
      </c>
      <c r="L37" s="25" t="s">
        <v>11</v>
      </c>
      <c r="M37" s="26" t="s">
        <v>11</v>
      </c>
      <c r="N37" s="26" t="s">
        <v>11</v>
      </c>
      <c r="O37" s="26" t="s">
        <v>11</v>
      </c>
      <c r="P37" s="24">
        <v>15</v>
      </c>
      <c r="Q37" s="24">
        <v>44</v>
      </c>
      <c r="R37" s="27">
        <f t="shared" si="3"/>
        <v>101.92310856000003</v>
      </c>
      <c r="S37" s="28">
        <v>122.30773027200003</v>
      </c>
      <c r="T37" s="28"/>
      <c r="U37" s="98"/>
    </row>
    <row r="38" spans="1:21" s="10" customFormat="1" ht="72.75" customHeight="1" x14ac:dyDescent="0.25">
      <c r="A38" s="24">
        <v>2</v>
      </c>
      <c r="B38" s="45" t="s">
        <v>268</v>
      </c>
      <c r="C38" s="45"/>
      <c r="D38" s="24" t="s">
        <v>269</v>
      </c>
      <c r="E38" s="46" t="s">
        <v>270</v>
      </c>
      <c r="F38" s="94" t="s">
        <v>13</v>
      </c>
      <c r="G38" s="94" t="s">
        <v>10</v>
      </c>
      <c r="H38" s="24">
        <v>1</v>
      </c>
      <c r="I38" s="24">
        <v>111</v>
      </c>
      <c r="J38" s="24">
        <v>225</v>
      </c>
      <c r="K38" s="24">
        <v>250</v>
      </c>
      <c r="L38" s="25" t="s">
        <v>11</v>
      </c>
      <c r="M38" s="26" t="s">
        <v>11</v>
      </c>
      <c r="N38" s="26" t="s">
        <v>11</v>
      </c>
      <c r="O38" s="26" t="s">
        <v>11</v>
      </c>
      <c r="P38" s="24">
        <v>42</v>
      </c>
      <c r="Q38" s="24">
        <v>40</v>
      </c>
      <c r="R38" s="27">
        <f t="shared" si="3"/>
        <v>51.583840000000009</v>
      </c>
      <c r="S38" s="28">
        <v>61.900608000000013</v>
      </c>
      <c r="T38" s="28"/>
      <c r="U38" s="98"/>
    </row>
    <row r="39" spans="1:21" s="10" customFormat="1" ht="72.75" customHeight="1" x14ac:dyDescent="0.25">
      <c r="A39" s="24">
        <v>3</v>
      </c>
      <c r="B39" s="45" t="s">
        <v>115</v>
      </c>
      <c r="C39" s="45"/>
      <c r="D39" s="24" t="s">
        <v>91</v>
      </c>
      <c r="E39" s="23" t="s">
        <v>45</v>
      </c>
      <c r="F39" s="20" t="s">
        <v>13</v>
      </c>
      <c r="G39" s="20" t="s">
        <v>10</v>
      </c>
      <c r="H39" s="24">
        <v>2</v>
      </c>
      <c r="I39" s="24">
        <v>200</v>
      </c>
      <c r="J39" s="24">
        <v>200</v>
      </c>
      <c r="K39" s="24">
        <v>100</v>
      </c>
      <c r="L39" s="25" t="s">
        <v>11</v>
      </c>
      <c r="M39" s="26" t="s">
        <v>11</v>
      </c>
      <c r="N39" s="26" t="s">
        <v>11</v>
      </c>
      <c r="O39" s="26" t="s">
        <v>11</v>
      </c>
      <c r="P39" s="24">
        <v>21</v>
      </c>
      <c r="Q39" s="24">
        <v>48</v>
      </c>
      <c r="R39" s="27">
        <f t="shared" si="3"/>
        <v>66.190466160000028</v>
      </c>
      <c r="S39" s="28">
        <v>79.428559392000025</v>
      </c>
      <c r="T39" s="28"/>
      <c r="U39" s="98"/>
    </row>
    <row r="40" spans="1:21" s="10" customFormat="1" ht="72.75" customHeight="1" x14ac:dyDescent="0.25">
      <c r="A40" s="24">
        <v>4</v>
      </c>
      <c r="B40" s="45" t="s">
        <v>116</v>
      </c>
      <c r="C40" s="45"/>
      <c r="D40" s="24" t="s">
        <v>114</v>
      </c>
      <c r="E40" s="23" t="s">
        <v>45</v>
      </c>
      <c r="F40" s="20" t="s">
        <v>13</v>
      </c>
      <c r="G40" s="20" t="s">
        <v>10</v>
      </c>
      <c r="H40" s="24">
        <v>2</v>
      </c>
      <c r="I40" s="24">
        <v>200</v>
      </c>
      <c r="J40" s="24">
        <v>200</v>
      </c>
      <c r="K40" s="24">
        <v>80</v>
      </c>
      <c r="L40" s="25" t="s">
        <v>11</v>
      </c>
      <c r="M40" s="26" t="s">
        <v>11</v>
      </c>
      <c r="N40" s="26" t="s">
        <v>11</v>
      </c>
      <c r="O40" s="26" t="s">
        <v>11</v>
      </c>
      <c r="P40" s="24">
        <v>30</v>
      </c>
      <c r="Q40" s="24">
        <v>28</v>
      </c>
      <c r="R40" s="27">
        <f t="shared" si="3"/>
        <v>62.82662400000001</v>
      </c>
      <c r="S40" s="28">
        <v>75.391948800000009</v>
      </c>
      <c r="T40" s="28"/>
      <c r="U40" s="98"/>
    </row>
    <row r="41" spans="1:21" s="10" customFormat="1" ht="21" x14ac:dyDescent="0.25">
      <c r="A41" s="41"/>
      <c r="B41" s="17" t="s">
        <v>71</v>
      </c>
      <c r="C41" s="42"/>
      <c r="D41" s="43"/>
      <c r="E41" s="42"/>
      <c r="F41" s="42"/>
      <c r="G41" s="42"/>
      <c r="H41" s="42"/>
      <c r="I41" s="42"/>
      <c r="J41" s="42"/>
      <c r="K41" s="42"/>
      <c r="L41" s="44"/>
      <c r="M41" s="42"/>
      <c r="N41" s="42"/>
      <c r="O41" s="42"/>
      <c r="P41" s="42"/>
      <c r="Q41" s="42"/>
      <c r="R41" s="47"/>
      <c r="S41" s="42">
        <v>0</v>
      </c>
      <c r="T41" s="42"/>
      <c r="U41" s="98"/>
    </row>
    <row r="42" spans="1:21" s="10" customFormat="1" ht="72" customHeight="1" x14ac:dyDescent="0.25">
      <c r="A42" s="24">
        <v>1</v>
      </c>
      <c r="B42" s="45" t="s">
        <v>59</v>
      </c>
      <c r="C42" s="45"/>
      <c r="D42" s="24" t="s">
        <v>30</v>
      </c>
      <c r="E42" s="23" t="s">
        <v>105</v>
      </c>
      <c r="F42" s="20" t="s">
        <v>12</v>
      </c>
      <c r="G42" s="20" t="s">
        <v>10</v>
      </c>
      <c r="H42" s="24">
        <v>2</v>
      </c>
      <c r="I42" s="24">
        <v>210</v>
      </c>
      <c r="J42" s="24">
        <f>216/2</f>
        <v>108</v>
      </c>
      <c r="K42" s="24">
        <v>250</v>
      </c>
      <c r="L42" s="25" t="s">
        <v>11</v>
      </c>
      <c r="M42" s="26" t="s">
        <v>11</v>
      </c>
      <c r="N42" s="26" t="s">
        <v>11</v>
      </c>
      <c r="O42" s="26" t="s">
        <v>11</v>
      </c>
      <c r="P42" s="24">
        <v>30</v>
      </c>
      <c r="Q42" s="24">
        <v>40</v>
      </c>
      <c r="R42" s="27">
        <f>S42/1.2</f>
        <v>70.653774240000004</v>
      </c>
      <c r="S42" s="28">
        <v>84.784529087999999</v>
      </c>
      <c r="T42" s="28"/>
      <c r="U42" s="98"/>
    </row>
    <row r="43" spans="1:21" s="10" customFormat="1" ht="72" customHeight="1" x14ac:dyDescent="0.25">
      <c r="A43" s="24">
        <v>2</v>
      </c>
      <c r="B43" s="45" t="s">
        <v>60</v>
      </c>
      <c r="C43" s="45"/>
      <c r="D43" s="24" t="s">
        <v>31</v>
      </c>
      <c r="E43" s="23" t="s">
        <v>105</v>
      </c>
      <c r="F43" s="20" t="s">
        <v>13</v>
      </c>
      <c r="G43" s="20" t="s">
        <v>10</v>
      </c>
      <c r="H43" s="24">
        <v>2</v>
      </c>
      <c r="I43" s="24">
        <v>210</v>
      </c>
      <c r="J43" s="24">
        <f>216/2</f>
        <v>108</v>
      </c>
      <c r="K43" s="24">
        <v>250</v>
      </c>
      <c r="L43" s="25" t="s">
        <v>11</v>
      </c>
      <c r="M43" s="26" t="s">
        <v>11</v>
      </c>
      <c r="N43" s="26" t="s">
        <v>11</v>
      </c>
      <c r="O43" s="26" t="s">
        <v>11</v>
      </c>
      <c r="P43" s="24">
        <v>30</v>
      </c>
      <c r="Q43" s="24">
        <v>40</v>
      </c>
      <c r="R43" s="27">
        <f>S43/1.2</f>
        <v>86.491319040000008</v>
      </c>
      <c r="S43" s="28">
        <v>103.78958284800001</v>
      </c>
      <c r="T43" s="28"/>
      <c r="U43" s="98"/>
    </row>
    <row r="44" spans="1:21" ht="24.75" customHeight="1" x14ac:dyDescent="0.25">
      <c r="A44" s="48"/>
      <c r="B44" s="17" t="s">
        <v>109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9"/>
      <c r="P44" s="49"/>
      <c r="Q44" s="49"/>
      <c r="R44" s="47"/>
      <c r="S44" s="33">
        <v>0</v>
      </c>
      <c r="T44" s="33"/>
      <c r="U44" s="98"/>
    </row>
    <row r="45" spans="1:21" ht="85.5" customHeight="1" x14ac:dyDescent="0.25">
      <c r="A45" s="22">
        <v>1</v>
      </c>
      <c r="B45" s="50" t="s">
        <v>112</v>
      </c>
      <c r="C45" s="51"/>
      <c r="D45" s="24" t="s">
        <v>110</v>
      </c>
      <c r="E45" s="52" t="s">
        <v>111</v>
      </c>
      <c r="F45" s="53" t="s">
        <v>13</v>
      </c>
      <c r="G45" s="52" t="s">
        <v>10</v>
      </c>
      <c r="H45" s="53">
        <v>1</v>
      </c>
      <c r="I45" s="53">
        <v>362</v>
      </c>
      <c r="J45" s="53">
        <v>430</v>
      </c>
      <c r="K45" s="53">
        <v>250</v>
      </c>
      <c r="L45" s="31" t="s">
        <v>11</v>
      </c>
      <c r="M45" s="30" t="s">
        <v>11</v>
      </c>
      <c r="N45" s="30" t="s">
        <v>11</v>
      </c>
      <c r="O45" s="30" t="s">
        <v>11</v>
      </c>
      <c r="P45" s="53">
        <v>10</v>
      </c>
      <c r="Q45" s="53">
        <v>72</v>
      </c>
      <c r="R45" s="27">
        <f t="shared" ref="R45" si="4">S45/1.2</f>
        <v>323.60697600000009</v>
      </c>
      <c r="S45" s="28">
        <v>388.32837120000011</v>
      </c>
      <c r="T45" s="28"/>
      <c r="U45" s="98"/>
    </row>
    <row r="46" spans="1:21" ht="21" x14ac:dyDescent="0.25">
      <c r="A46" s="41"/>
      <c r="B46" s="17" t="s">
        <v>75</v>
      </c>
      <c r="C46" s="42"/>
      <c r="D46" s="43"/>
      <c r="E46" s="42"/>
      <c r="F46" s="42"/>
      <c r="G46" s="42"/>
      <c r="H46" s="42"/>
      <c r="I46" s="42"/>
      <c r="J46" s="42"/>
      <c r="K46" s="42"/>
      <c r="L46" s="44"/>
      <c r="M46" s="42"/>
      <c r="N46" s="42"/>
      <c r="O46" s="42"/>
      <c r="P46" s="42"/>
      <c r="Q46" s="42"/>
      <c r="R46" s="35"/>
      <c r="S46" s="33">
        <v>0</v>
      </c>
      <c r="T46" s="33"/>
      <c r="U46" s="98"/>
    </row>
    <row r="47" spans="1:21" ht="62.25" customHeight="1" x14ac:dyDescent="0.25">
      <c r="A47" s="24">
        <v>1</v>
      </c>
      <c r="B47" s="21" t="s">
        <v>53</v>
      </c>
      <c r="C47" s="21"/>
      <c r="D47" s="30" t="s">
        <v>25</v>
      </c>
      <c r="E47" s="54" t="s">
        <v>95</v>
      </c>
      <c r="F47" s="30" t="s">
        <v>9</v>
      </c>
      <c r="G47" s="20" t="s">
        <v>101</v>
      </c>
      <c r="H47" s="30">
        <v>1</v>
      </c>
      <c r="I47" s="20">
        <v>200</v>
      </c>
      <c r="J47" s="20" t="s">
        <v>11</v>
      </c>
      <c r="K47" s="20" t="s">
        <v>11</v>
      </c>
      <c r="L47" s="39">
        <v>180</v>
      </c>
      <c r="M47" s="30">
        <v>38</v>
      </c>
      <c r="N47" s="38">
        <v>190</v>
      </c>
      <c r="O47" s="30">
        <v>2</v>
      </c>
      <c r="P47" s="30">
        <v>6</v>
      </c>
      <c r="Q47" s="30">
        <v>44</v>
      </c>
      <c r="R47" s="27">
        <f t="shared" si="3"/>
        <v>329.91830928000007</v>
      </c>
      <c r="S47" s="28">
        <v>395.9019711360001</v>
      </c>
      <c r="T47" s="28"/>
      <c r="U47" s="98"/>
    </row>
    <row r="48" spans="1:21" ht="63" customHeight="1" x14ac:dyDescent="0.25">
      <c r="A48" s="22">
        <v>2</v>
      </c>
      <c r="B48" s="21" t="s">
        <v>54</v>
      </c>
      <c r="C48" s="21"/>
      <c r="D48" s="30" t="s">
        <v>94</v>
      </c>
      <c r="E48" s="38" t="s">
        <v>95</v>
      </c>
      <c r="F48" s="30" t="s">
        <v>12</v>
      </c>
      <c r="G48" s="30" t="s">
        <v>10</v>
      </c>
      <c r="H48" s="30">
        <v>1</v>
      </c>
      <c r="I48" s="30">
        <v>200</v>
      </c>
      <c r="J48" s="30" t="s">
        <v>11</v>
      </c>
      <c r="K48" s="30" t="s">
        <v>11</v>
      </c>
      <c r="L48" s="39">
        <v>150</v>
      </c>
      <c r="M48" s="30">
        <v>38</v>
      </c>
      <c r="N48" s="38">
        <v>160</v>
      </c>
      <c r="O48" s="30">
        <v>2</v>
      </c>
      <c r="P48" s="30">
        <v>6</v>
      </c>
      <c r="Q48" s="30">
        <v>60</v>
      </c>
      <c r="R48" s="27">
        <f>S48/1.2</f>
        <v>272.24870400000009</v>
      </c>
      <c r="S48" s="28">
        <v>326.69844480000006</v>
      </c>
      <c r="T48" s="28"/>
      <c r="U48" s="98"/>
    </row>
    <row r="49" spans="1:21" ht="63.75" customHeight="1" x14ac:dyDescent="0.25">
      <c r="A49" s="22">
        <v>3</v>
      </c>
      <c r="B49" s="21" t="s">
        <v>54</v>
      </c>
      <c r="C49" s="21"/>
      <c r="D49" s="30" t="s">
        <v>26</v>
      </c>
      <c r="E49" s="54" t="s">
        <v>95</v>
      </c>
      <c r="F49" s="30" t="s">
        <v>12</v>
      </c>
      <c r="G49" s="30" t="s">
        <v>10</v>
      </c>
      <c r="H49" s="30">
        <v>2</v>
      </c>
      <c r="I49" s="20">
        <v>200</v>
      </c>
      <c r="J49" s="20" t="s">
        <v>11</v>
      </c>
      <c r="K49" s="20" t="s">
        <v>11</v>
      </c>
      <c r="L49" s="39">
        <v>150</v>
      </c>
      <c r="M49" s="30">
        <v>38</v>
      </c>
      <c r="N49" s="38">
        <v>187</v>
      </c>
      <c r="O49" s="30">
        <v>2</v>
      </c>
      <c r="P49" s="30">
        <v>6</v>
      </c>
      <c r="Q49" s="30">
        <v>44</v>
      </c>
      <c r="R49" s="27">
        <f t="shared" si="3"/>
        <v>382.91518440000004</v>
      </c>
      <c r="S49" s="28">
        <v>459.49822128000005</v>
      </c>
      <c r="T49" s="28"/>
      <c r="U49" s="98"/>
    </row>
    <row r="50" spans="1:21" ht="63.75" customHeight="1" x14ac:dyDescent="0.25">
      <c r="A50" s="24">
        <v>4</v>
      </c>
      <c r="B50" s="21" t="s">
        <v>99</v>
      </c>
      <c r="C50" s="21"/>
      <c r="D50" s="30" t="s">
        <v>93</v>
      </c>
      <c r="E50" s="54" t="s">
        <v>95</v>
      </c>
      <c r="F50" s="30" t="s">
        <v>12</v>
      </c>
      <c r="G50" s="30" t="s">
        <v>14</v>
      </c>
      <c r="H50" s="30">
        <v>2</v>
      </c>
      <c r="I50" s="20">
        <v>200</v>
      </c>
      <c r="J50" s="20" t="s">
        <v>11</v>
      </c>
      <c r="K50" s="20" t="s">
        <v>11</v>
      </c>
      <c r="L50" s="39">
        <v>150</v>
      </c>
      <c r="M50" s="30">
        <v>38</v>
      </c>
      <c r="N50" s="38">
        <v>187</v>
      </c>
      <c r="O50" s="30">
        <v>2</v>
      </c>
      <c r="P50" s="30">
        <v>6</v>
      </c>
      <c r="Q50" s="30">
        <v>44</v>
      </c>
      <c r="R50" s="27">
        <f>S50/1.2</f>
        <v>402.07730472000003</v>
      </c>
      <c r="S50" s="28">
        <v>482.49276566400005</v>
      </c>
      <c r="T50" s="28"/>
      <c r="U50" s="98"/>
    </row>
    <row r="51" spans="1:21" ht="63" customHeight="1" x14ac:dyDescent="0.25">
      <c r="A51" s="22">
        <v>5</v>
      </c>
      <c r="B51" s="21" t="s">
        <v>100</v>
      </c>
      <c r="C51" s="21"/>
      <c r="D51" s="30" t="s">
        <v>27</v>
      </c>
      <c r="E51" s="54" t="s">
        <v>95</v>
      </c>
      <c r="F51" s="30" t="s">
        <v>13</v>
      </c>
      <c r="G51" s="30" t="s">
        <v>10</v>
      </c>
      <c r="H51" s="30">
        <v>2</v>
      </c>
      <c r="I51" s="20">
        <v>200</v>
      </c>
      <c r="J51" s="20" t="s">
        <v>11</v>
      </c>
      <c r="K51" s="20" t="s">
        <v>11</v>
      </c>
      <c r="L51" s="39">
        <v>150</v>
      </c>
      <c r="M51" s="30">
        <v>38</v>
      </c>
      <c r="N51" s="38">
        <v>187</v>
      </c>
      <c r="O51" s="30">
        <v>2</v>
      </c>
      <c r="P51" s="30">
        <v>6</v>
      </c>
      <c r="Q51" s="30">
        <v>44</v>
      </c>
      <c r="R51" s="27">
        <f t="shared" si="3"/>
        <v>454.5375357600002</v>
      </c>
      <c r="S51" s="28">
        <v>545.44504291200019</v>
      </c>
      <c r="T51" s="28"/>
      <c r="U51" s="98"/>
    </row>
    <row r="52" spans="1:21" ht="63" customHeight="1" x14ac:dyDescent="0.25">
      <c r="A52" s="22">
        <v>6</v>
      </c>
      <c r="B52" s="21" t="s">
        <v>54</v>
      </c>
      <c r="C52" s="21"/>
      <c r="D52" s="30" t="s">
        <v>89</v>
      </c>
      <c r="E52" s="23" t="s">
        <v>45</v>
      </c>
      <c r="F52" s="30" t="s">
        <v>12</v>
      </c>
      <c r="G52" s="30" t="s">
        <v>10</v>
      </c>
      <c r="H52" s="30">
        <v>2</v>
      </c>
      <c r="I52" s="30">
        <v>220</v>
      </c>
      <c r="J52" s="30">
        <v>250</v>
      </c>
      <c r="K52" s="30">
        <v>50</v>
      </c>
      <c r="L52" s="40">
        <v>12.5</v>
      </c>
      <c r="M52" s="30">
        <v>46</v>
      </c>
      <c r="N52" s="38">
        <v>107</v>
      </c>
      <c r="O52" s="30">
        <v>4</v>
      </c>
      <c r="P52" s="30">
        <v>24</v>
      </c>
      <c r="Q52" s="30">
        <v>40</v>
      </c>
      <c r="R52" s="27">
        <f t="shared" si="3"/>
        <v>30.549445920000007</v>
      </c>
      <c r="S52" s="28">
        <v>36.659335104000007</v>
      </c>
      <c r="T52" s="28"/>
      <c r="U52" s="98"/>
    </row>
    <row r="53" spans="1:21" ht="63" customHeight="1" x14ac:dyDescent="0.25">
      <c r="A53" s="24">
        <v>7</v>
      </c>
      <c r="B53" s="21" t="s">
        <v>100</v>
      </c>
      <c r="C53" s="21"/>
      <c r="D53" s="30" t="s">
        <v>117</v>
      </c>
      <c r="E53" s="23" t="s">
        <v>45</v>
      </c>
      <c r="F53" s="30" t="s">
        <v>13</v>
      </c>
      <c r="G53" s="30" t="s">
        <v>10</v>
      </c>
      <c r="H53" s="30">
        <v>2</v>
      </c>
      <c r="I53" s="30">
        <v>220</v>
      </c>
      <c r="J53" s="30">
        <v>250</v>
      </c>
      <c r="K53" s="30">
        <v>72</v>
      </c>
      <c r="L53" s="40">
        <v>18</v>
      </c>
      <c r="M53" s="30">
        <v>46</v>
      </c>
      <c r="N53" s="38">
        <v>120</v>
      </c>
      <c r="O53" s="30">
        <v>2</v>
      </c>
      <c r="P53" s="30">
        <v>20</v>
      </c>
      <c r="Q53" s="30">
        <v>40</v>
      </c>
      <c r="R53" s="27">
        <f t="shared" si="3"/>
        <v>46.203746400000007</v>
      </c>
      <c r="S53" s="28">
        <v>55.444495680000003</v>
      </c>
      <c r="T53" s="28"/>
      <c r="U53" s="98"/>
    </row>
    <row r="54" spans="1:21" ht="20.25" x14ac:dyDescent="0.25">
      <c r="A54" s="16"/>
      <c r="B54" s="17" t="s">
        <v>76</v>
      </c>
      <c r="C54" s="33"/>
      <c r="D54" s="33"/>
      <c r="E54" s="33"/>
      <c r="F54" s="33"/>
      <c r="G54" s="33"/>
      <c r="H54" s="33"/>
      <c r="I54" s="33"/>
      <c r="J54" s="33"/>
      <c r="K54" s="33"/>
      <c r="L54" s="34"/>
      <c r="M54" s="33"/>
      <c r="N54" s="33"/>
      <c r="O54" s="33"/>
      <c r="P54" s="33"/>
      <c r="Q54" s="33"/>
      <c r="R54" s="35"/>
      <c r="S54" s="33">
        <v>0</v>
      </c>
      <c r="T54" s="33"/>
      <c r="U54" s="98"/>
    </row>
    <row r="55" spans="1:21" ht="75.75" customHeight="1" x14ac:dyDescent="0.25">
      <c r="A55" s="24">
        <v>1</v>
      </c>
      <c r="B55" s="21" t="s">
        <v>55</v>
      </c>
      <c r="C55" s="21"/>
      <c r="D55" s="30" t="s">
        <v>41</v>
      </c>
      <c r="E55" s="54" t="s">
        <v>98</v>
      </c>
      <c r="F55" s="30" t="s">
        <v>9</v>
      </c>
      <c r="G55" s="20" t="s">
        <v>101</v>
      </c>
      <c r="H55" s="30">
        <v>1</v>
      </c>
      <c r="I55" s="26">
        <v>200</v>
      </c>
      <c r="J55" s="26">
        <v>250</v>
      </c>
      <c r="K55" s="26">
        <v>1200</v>
      </c>
      <c r="L55" s="39">
        <v>300</v>
      </c>
      <c r="M55" s="30">
        <v>60</v>
      </c>
      <c r="N55" s="38">
        <v>205</v>
      </c>
      <c r="O55" s="30">
        <v>2</v>
      </c>
      <c r="P55" s="30">
        <v>6</v>
      </c>
      <c r="Q55" s="30">
        <v>44</v>
      </c>
      <c r="R55" s="27">
        <f t="shared" si="3"/>
        <v>304.05468240000005</v>
      </c>
      <c r="S55" s="28">
        <v>364.86561888000006</v>
      </c>
      <c r="T55" s="28"/>
      <c r="U55" s="98"/>
    </row>
    <row r="56" spans="1:21" ht="68.25" customHeight="1" x14ac:dyDescent="0.25">
      <c r="A56" s="24">
        <v>2</v>
      </c>
      <c r="B56" s="21" t="s">
        <v>56</v>
      </c>
      <c r="C56" s="21"/>
      <c r="D56" s="30" t="s">
        <v>87</v>
      </c>
      <c r="E56" s="54" t="s">
        <v>98</v>
      </c>
      <c r="F56" s="30" t="s">
        <v>12</v>
      </c>
      <c r="G56" s="30" t="s">
        <v>10</v>
      </c>
      <c r="H56" s="30">
        <v>1</v>
      </c>
      <c r="I56" s="26">
        <v>200</v>
      </c>
      <c r="J56" s="26">
        <v>250</v>
      </c>
      <c r="K56" s="26">
        <v>800</v>
      </c>
      <c r="L56" s="39">
        <v>200</v>
      </c>
      <c r="M56" s="30">
        <v>60</v>
      </c>
      <c r="N56" s="38">
        <v>190</v>
      </c>
      <c r="O56" s="30">
        <v>2</v>
      </c>
      <c r="P56" s="30">
        <v>6</v>
      </c>
      <c r="Q56" s="30">
        <v>44</v>
      </c>
      <c r="R56" s="27">
        <f t="shared" si="3"/>
        <v>316.84251816</v>
      </c>
      <c r="S56" s="28">
        <v>380.211021792</v>
      </c>
      <c r="T56" s="28"/>
      <c r="U56" s="98"/>
    </row>
    <row r="57" spans="1:21" ht="70.5" customHeight="1" x14ac:dyDescent="0.25">
      <c r="A57" s="24">
        <v>3</v>
      </c>
      <c r="B57" s="21" t="s">
        <v>56</v>
      </c>
      <c r="C57" s="21"/>
      <c r="D57" s="30" t="s">
        <v>42</v>
      </c>
      <c r="E57" s="54" t="s">
        <v>98</v>
      </c>
      <c r="F57" s="30" t="s">
        <v>12</v>
      </c>
      <c r="G57" s="30" t="s">
        <v>10</v>
      </c>
      <c r="H57" s="30">
        <v>2</v>
      </c>
      <c r="I57" s="26">
        <v>200</v>
      </c>
      <c r="J57" s="26">
        <v>250</v>
      </c>
      <c r="K57" s="26">
        <v>720</v>
      </c>
      <c r="L57" s="39">
        <v>180</v>
      </c>
      <c r="M57" s="30">
        <v>60</v>
      </c>
      <c r="N57" s="38">
        <v>205</v>
      </c>
      <c r="O57" s="30">
        <v>2</v>
      </c>
      <c r="P57" s="30">
        <v>6</v>
      </c>
      <c r="Q57" s="30">
        <v>44</v>
      </c>
      <c r="R57" s="27">
        <f t="shared" si="3"/>
        <v>378.04612104000012</v>
      </c>
      <c r="S57" s="28">
        <v>453.65534524800012</v>
      </c>
      <c r="T57" s="28"/>
      <c r="U57" s="98"/>
    </row>
    <row r="58" spans="1:21" ht="88.5" customHeight="1" x14ac:dyDescent="0.25">
      <c r="A58" s="24">
        <v>4</v>
      </c>
      <c r="B58" s="21" t="s">
        <v>56</v>
      </c>
      <c r="C58" s="21"/>
      <c r="D58" s="30" t="s">
        <v>43</v>
      </c>
      <c r="E58" s="38" t="s">
        <v>98</v>
      </c>
      <c r="F58" s="30" t="s">
        <v>12</v>
      </c>
      <c r="G58" s="30" t="s">
        <v>10</v>
      </c>
      <c r="H58" s="30">
        <v>2</v>
      </c>
      <c r="I58" s="30">
        <v>220</v>
      </c>
      <c r="J58" s="30">
        <v>250</v>
      </c>
      <c r="K58" s="30">
        <v>400</v>
      </c>
      <c r="L58" s="39">
        <v>100</v>
      </c>
      <c r="M58" s="30">
        <v>60</v>
      </c>
      <c r="N58" s="38">
        <v>158</v>
      </c>
      <c r="O58" s="30">
        <v>2</v>
      </c>
      <c r="P58" s="30">
        <v>6</v>
      </c>
      <c r="Q58" s="30">
        <v>60</v>
      </c>
      <c r="R58" s="27">
        <f>S58/1.2</f>
        <v>280.01040984000008</v>
      </c>
      <c r="S58" s="28">
        <v>336.01249180800011</v>
      </c>
      <c r="T58" s="28"/>
      <c r="U58" s="98"/>
    </row>
    <row r="59" spans="1:21" ht="88.5" customHeight="1" x14ac:dyDescent="0.25">
      <c r="A59" s="24">
        <v>5</v>
      </c>
      <c r="B59" s="21" t="s">
        <v>102</v>
      </c>
      <c r="C59" s="21"/>
      <c r="D59" s="30" t="s">
        <v>103</v>
      </c>
      <c r="E59" s="38" t="s">
        <v>106</v>
      </c>
      <c r="F59" s="30" t="s">
        <v>9</v>
      </c>
      <c r="G59" s="30" t="s">
        <v>101</v>
      </c>
      <c r="H59" s="30">
        <v>2</v>
      </c>
      <c r="I59" s="30">
        <v>200</v>
      </c>
      <c r="J59" s="30">
        <v>215</v>
      </c>
      <c r="K59" s="30">
        <v>800</v>
      </c>
      <c r="L59" s="39">
        <f>J59*K59/1000</f>
        <v>172</v>
      </c>
      <c r="M59" s="30">
        <v>38</v>
      </c>
      <c r="N59" s="38">
        <v>205</v>
      </c>
      <c r="O59" s="30">
        <v>2</v>
      </c>
      <c r="P59" s="30">
        <v>6</v>
      </c>
      <c r="Q59" s="30">
        <v>44</v>
      </c>
      <c r="R59" s="27">
        <f t="shared" si="3"/>
        <v>379.57752000000016</v>
      </c>
      <c r="S59" s="28">
        <v>455.49302400000016</v>
      </c>
      <c r="T59" s="28"/>
      <c r="U59" s="98"/>
    </row>
    <row r="60" spans="1:21" ht="20.25" x14ac:dyDescent="0.25">
      <c r="A60" s="16"/>
      <c r="B60" s="17" t="s">
        <v>72</v>
      </c>
      <c r="C60" s="33"/>
      <c r="D60" s="55"/>
      <c r="E60" s="33"/>
      <c r="F60" s="33"/>
      <c r="G60" s="33"/>
      <c r="H60" s="33"/>
      <c r="I60" s="33"/>
      <c r="J60" s="33"/>
      <c r="K60" s="33"/>
      <c r="L60" s="34"/>
      <c r="M60" s="33"/>
      <c r="N60" s="33"/>
      <c r="O60" s="33"/>
      <c r="P60" s="33"/>
      <c r="Q60" s="33"/>
      <c r="R60" s="35"/>
      <c r="S60" s="33">
        <v>0</v>
      </c>
      <c r="T60" s="33"/>
      <c r="U60" s="98"/>
    </row>
    <row r="61" spans="1:21" ht="78.75" customHeight="1" x14ac:dyDescent="0.25">
      <c r="A61" s="24">
        <v>1</v>
      </c>
      <c r="B61" s="45" t="s">
        <v>57</v>
      </c>
      <c r="C61" s="45"/>
      <c r="D61" s="20" t="s">
        <v>28</v>
      </c>
      <c r="E61" s="38" t="s">
        <v>106</v>
      </c>
      <c r="F61" s="20" t="s">
        <v>12</v>
      </c>
      <c r="G61" s="30" t="s">
        <v>14</v>
      </c>
      <c r="H61" s="26">
        <v>2</v>
      </c>
      <c r="I61" s="26">
        <v>240</v>
      </c>
      <c r="J61" s="26">
        <v>350</v>
      </c>
      <c r="K61" s="26">
        <v>1000</v>
      </c>
      <c r="L61" s="37">
        <v>350</v>
      </c>
      <c r="M61" s="26">
        <v>60</v>
      </c>
      <c r="N61" s="38">
        <v>300</v>
      </c>
      <c r="O61" s="26">
        <v>1</v>
      </c>
      <c r="P61" s="26">
        <v>2</v>
      </c>
      <c r="Q61" s="26">
        <v>54</v>
      </c>
      <c r="R61" s="27">
        <f t="shared" si="3"/>
        <v>933.45965496000019</v>
      </c>
      <c r="S61" s="28">
        <v>1120.1515859520002</v>
      </c>
      <c r="T61" s="28"/>
      <c r="U61" s="98"/>
    </row>
    <row r="62" spans="1:21" ht="81" customHeight="1" x14ac:dyDescent="0.25">
      <c r="A62" s="24">
        <v>2</v>
      </c>
      <c r="B62" s="45" t="s">
        <v>57</v>
      </c>
      <c r="C62" s="45"/>
      <c r="D62" s="20" t="s">
        <v>29</v>
      </c>
      <c r="E62" s="38" t="s">
        <v>106</v>
      </c>
      <c r="F62" s="20" t="s">
        <v>12</v>
      </c>
      <c r="G62" s="30" t="s">
        <v>14</v>
      </c>
      <c r="H62" s="26">
        <v>2</v>
      </c>
      <c r="I62" s="26">
        <v>330</v>
      </c>
      <c r="J62" s="26">
        <v>350</v>
      </c>
      <c r="K62" s="26">
        <v>1000</v>
      </c>
      <c r="L62" s="37">
        <v>350</v>
      </c>
      <c r="M62" s="26">
        <v>60</v>
      </c>
      <c r="N62" s="38">
        <v>300</v>
      </c>
      <c r="O62" s="26">
        <v>1</v>
      </c>
      <c r="P62" s="26">
        <v>2</v>
      </c>
      <c r="Q62" s="26">
        <v>36</v>
      </c>
      <c r="R62" s="27">
        <f t="shared" si="3"/>
        <v>1275.7207780800002</v>
      </c>
      <c r="S62" s="28">
        <v>1530.8649336960002</v>
      </c>
      <c r="T62" s="28"/>
      <c r="U62" s="98"/>
    </row>
    <row r="63" spans="1:21" ht="74.25" customHeight="1" x14ac:dyDescent="0.25">
      <c r="A63" s="24">
        <v>3</v>
      </c>
      <c r="B63" s="45" t="s">
        <v>58</v>
      </c>
      <c r="C63" s="45"/>
      <c r="D63" s="20" t="s">
        <v>44</v>
      </c>
      <c r="E63" s="38" t="s">
        <v>106</v>
      </c>
      <c r="F63" s="20" t="s">
        <v>12</v>
      </c>
      <c r="G63" s="30" t="s">
        <v>14</v>
      </c>
      <c r="H63" s="26">
        <v>2</v>
      </c>
      <c r="I63" s="26">
        <v>220</v>
      </c>
      <c r="J63" s="26">
        <v>350</v>
      </c>
      <c r="K63" s="26">
        <v>500</v>
      </c>
      <c r="L63" s="37">
        <v>175</v>
      </c>
      <c r="M63" s="26">
        <v>60</v>
      </c>
      <c r="N63" s="38">
        <v>205</v>
      </c>
      <c r="O63" s="26">
        <v>2</v>
      </c>
      <c r="P63" s="26">
        <v>6</v>
      </c>
      <c r="Q63" s="26">
        <v>36</v>
      </c>
      <c r="R63" s="27">
        <f t="shared" si="3"/>
        <v>464.06624040000008</v>
      </c>
      <c r="S63" s="28">
        <v>556.87948848000008</v>
      </c>
      <c r="T63" s="28"/>
      <c r="U63" s="98"/>
    </row>
    <row r="64" spans="1:21" ht="18.75" x14ac:dyDescent="0.25">
      <c r="A64" s="11"/>
      <c r="B64" s="12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  <c r="S64" s="11"/>
      <c r="T64" s="11"/>
      <c r="U64" s="99"/>
    </row>
  </sheetData>
  <mergeCells count="21">
    <mergeCell ref="T4:T5"/>
    <mergeCell ref="U4:U5"/>
    <mergeCell ref="P4:P5"/>
    <mergeCell ref="O4:O5"/>
    <mergeCell ref="Q4:Q5"/>
    <mergeCell ref="S4:S5"/>
    <mergeCell ref="R4:R5"/>
    <mergeCell ref="A4:A5"/>
    <mergeCell ref="H4:H5"/>
    <mergeCell ref="N4:N5"/>
    <mergeCell ref="D4:D5"/>
    <mergeCell ref="E4:E5"/>
    <mergeCell ref="B4:B5"/>
    <mergeCell ref="F4:F5"/>
    <mergeCell ref="M4:M5"/>
    <mergeCell ref="G4:G5"/>
    <mergeCell ref="C4:C5"/>
    <mergeCell ref="K4:K5"/>
    <mergeCell ref="I4:I5"/>
    <mergeCell ref="J4:J5"/>
    <mergeCell ref="L4:L5"/>
  </mergeCells>
  <pageMargins left="0.19685039370078741" right="0.19685039370078741" top="0.19685039370078741" bottom="0.19685039370078741" header="0" footer="0"/>
  <pageSetup paperSize="9" scale="3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4:N39"/>
  <sheetViews>
    <sheetView view="pageBreakPreview" zoomScale="85" zoomScaleNormal="85" zoomScaleSheetLayoutView="85" workbookViewId="0">
      <pane ySplit="7" topLeftCell="A8" activePane="bottomLeft" state="frozen"/>
      <selection pane="bottomLeft" activeCell="A7" sqref="A7"/>
    </sheetView>
  </sheetViews>
  <sheetFormatPr defaultColWidth="9.140625" defaultRowHeight="12.75" x14ac:dyDescent="0.2"/>
  <cols>
    <col min="1" max="1" width="25.28515625" style="92" customWidth="1"/>
    <col min="2" max="2" width="23.5703125" style="65" bestFit="1" customWidth="1"/>
    <col min="3" max="3" width="26.42578125" style="68" customWidth="1"/>
    <col min="4" max="4" width="25" style="65" customWidth="1"/>
    <col min="5" max="5" width="12.140625" style="65" bestFit="1" customWidth="1"/>
    <col min="6" max="6" width="20.7109375" style="65" bestFit="1" customWidth="1"/>
    <col min="7" max="8" width="11.28515625" style="65" customWidth="1"/>
    <col min="9" max="9" width="13.28515625" style="63" customWidth="1"/>
    <col min="10" max="10" width="29.7109375" style="63" customWidth="1"/>
    <col min="11" max="11" width="18.42578125" style="64" customWidth="1"/>
    <col min="12" max="12" width="17.140625" style="64" customWidth="1"/>
    <col min="13" max="13" width="10.28515625" style="64" customWidth="1"/>
    <col min="14" max="14" width="16.5703125" style="65" customWidth="1"/>
    <col min="15" max="16384" width="9.140625" style="63"/>
  </cols>
  <sheetData>
    <row r="4" spans="1:14" ht="18.75" x14ac:dyDescent="0.2">
      <c r="A4" s="106" t="s">
        <v>128</v>
      </c>
      <c r="B4" s="106"/>
      <c r="C4" s="106"/>
      <c r="D4" s="106"/>
      <c r="E4" s="106"/>
      <c r="F4" s="106"/>
      <c r="G4" s="106"/>
      <c r="H4" s="62"/>
    </row>
    <row r="6" spans="1:14" ht="15" x14ac:dyDescent="0.2">
      <c r="A6" s="66"/>
      <c r="B6" s="67" t="s">
        <v>129</v>
      </c>
      <c r="G6" s="69"/>
      <c r="H6" s="69" t="s">
        <v>271</v>
      </c>
    </row>
    <row r="7" spans="1:14" ht="38.25" x14ac:dyDescent="0.2">
      <c r="A7" s="70" t="s">
        <v>77</v>
      </c>
      <c r="B7" s="70" t="s">
        <v>15</v>
      </c>
      <c r="C7" s="70" t="s">
        <v>130</v>
      </c>
      <c r="D7" s="70" t="s">
        <v>131</v>
      </c>
      <c r="E7" s="70" t="s">
        <v>132</v>
      </c>
      <c r="F7" s="70" t="s">
        <v>133</v>
      </c>
      <c r="G7" s="70" t="s">
        <v>134</v>
      </c>
      <c r="H7" s="70" t="s">
        <v>135</v>
      </c>
      <c r="I7" s="70" t="s">
        <v>136</v>
      </c>
      <c r="J7" s="70" t="s">
        <v>137</v>
      </c>
      <c r="K7" s="70" t="s">
        <v>138</v>
      </c>
      <c r="L7" s="70" t="s">
        <v>139</v>
      </c>
      <c r="M7" s="70" t="s">
        <v>140</v>
      </c>
      <c r="N7" s="70" t="s">
        <v>141</v>
      </c>
    </row>
    <row r="8" spans="1:14" x14ac:dyDescent="0.2">
      <c r="A8" s="70" t="s">
        <v>142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</row>
    <row r="9" spans="1:14" ht="51.6" customHeight="1" x14ac:dyDescent="0.2">
      <c r="A9" s="71"/>
      <c r="B9" s="72" t="s">
        <v>143</v>
      </c>
      <c r="C9" s="73" t="s">
        <v>144</v>
      </c>
      <c r="D9" s="72" t="s">
        <v>145</v>
      </c>
      <c r="E9" s="72">
        <v>1</v>
      </c>
      <c r="F9" s="72" t="s">
        <v>146</v>
      </c>
      <c r="G9" s="74">
        <f t="shared" ref="G9:G31" si="0">I9*1.2</f>
        <v>1386</v>
      </c>
      <c r="H9" s="75">
        <f>G9*E9</f>
        <v>1386</v>
      </c>
      <c r="I9" s="76">
        <v>1155</v>
      </c>
      <c r="J9" s="77"/>
      <c r="K9" s="78">
        <v>4607075799264</v>
      </c>
      <c r="L9" s="78"/>
      <c r="M9" s="78">
        <v>168</v>
      </c>
      <c r="N9" s="72" t="s">
        <v>147</v>
      </c>
    </row>
    <row r="10" spans="1:14" ht="45.6" customHeight="1" x14ac:dyDescent="0.2">
      <c r="A10" s="71"/>
      <c r="B10" s="72" t="s">
        <v>148</v>
      </c>
      <c r="C10" s="73" t="s">
        <v>149</v>
      </c>
      <c r="D10" s="72" t="s">
        <v>150</v>
      </c>
      <c r="E10" s="72">
        <v>1</v>
      </c>
      <c r="F10" s="72" t="s">
        <v>151</v>
      </c>
      <c r="G10" s="74">
        <f t="shared" si="0"/>
        <v>1501.5000000000002</v>
      </c>
      <c r="H10" s="75">
        <f t="shared" ref="H10:H31" si="1">G10*E10</f>
        <v>1501.5000000000002</v>
      </c>
      <c r="I10" s="76">
        <v>1251.2500000000002</v>
      </c>
      <c r="J10" s="77"/>
      <c r="K10" s="78">
        <v>460775799349</v>
      </c>
      <c r="L10" s="78"/>
      <c r="M10" s="78">
        <v>112</v>
      </c>
      <c r="N10" s="72" t="s">
        <v>152</v>
      </c>
    </row>
    <row r="11" spans="1:14" ht="57" customHeight="1" x14ac:dyDescent="0.2">
      <c r="A11" s="71"/>
      <c r="B11" s="72" t="s">
        <v>153</v>
      </c>
      <c r="C11" s="73" t="s">
        <v>154</v>
      </c>
      <c r="D11" s="72" t="s">
        <v>155</v>
      </c>
      <c r="E11" s="72">
        <v>1</v>
      </c>
      <c r="F11" s="72" t="s">
        <v>156</v>
      </c>
      <c r="G11" s="74">
        <f t="shared" si="0"/>
        <v>1443.75</v>
      </c>
      <c r="H11" s="75">
        <f t="shared" si="1"/>
        <v>1443.75</v>
      </c>
      <c r="I11" s="76">
        <v>1203.125</v>
      </c>
      <c r="J11" s="77"/>
      <c r="K11" s="78">
        <v>4670024932920</v>
      </c>
      <c r="L11" s="78"/>
      <c r="M11" s="78">
        <v>240</v>
      </c>
      <c r="N11" s="72" t="s">
        <v>157</v>
      </c>
    </row>
    <row r="12" spans="1:14" ht="57" customHeight="1" x14ac:dyDescent="0.2">
      <c r="A12" s="71"/>
      <c r="B12" s="72" t="s">
        <v>158</v>
      </c>
      <c r="C12" s="73" t="s">
        <v>159</v>
      </c>
      <c r="D12" s="72" t="s">
        <v>160</v>
      </c>
      <c r="E12" s="72">
        <v>1</v>
      </c>
      <c r="F12" s="72" t="s">
        <v>161</v>
      </c>
      <c r="G12" s="74">
        <f t="shared" si="0"/>
        <v>1386</v>
      </c>
      <c r="H12" s="75">
        <f t="shared" si="1"/>
        <v>1386</v>
      </c>
      <c r="I12" s="76">
        <v>1155</v>
      </c>
      <c r="J12" s="77"/>
      <c r="K12" s="78">
        <v>4607075799301</v>
      </c>
      <c r="L12" s="78"/>
      <c r="M12" s="78">
        <v>84</v>
      </c>
      <c r="N12" s="72" t="s">
        <v>162</v>
      </c>
    </row>
    <row r="13" spans="1:14" ht="57" customHeight="1" x14ac:dyDescent="0.2">
      <c r="A13" s="71"/>
      <c r="B13" s="72" t="s">
        <v>163</v>
      </c>
      <c r="C13" s="73" t="s">
        <v>164</v>
      </c>
      <c r="D13" s="72" t="s">
        <v>165</v>
      </c>
      <c r="E13" s="72">
        <v>1</v>
      </c>
      <c r="F13" s="72" t="s">
        <v>166</v>
      </c>
      <c r="G13" s="74">
        <f t="shared" si="0"/>
        <v>4683</v>
      </c>
      <c r="H13" s="75">
        <f t="shared" si="1"/>
        <v>4683</v>
      </c>
      <c r="I13" s="76">
        <v>3902.5</v>
      </c>
      <c r="J13" s="72" t="s">
        <v>167</v>
      </c>
      <c r="K13" s="78">
        <v>4670024933873</v>
      </c>
      <c r="L13" s="78" t="s">
        <v>168</v>
      </c>
      <c r="M13" s="78">
        <v>240</v>
      </c>
      <c r="N13" s="72" t="s">
        <v>169</v>
      </c>
    </row>
    <row r="14" spans="1:14" ht="57" customHeight="1" x14ac:dyDescent="0.2">
      <c r="A14" s="71"/>
      <c r="B14" s="72" t="s">
        <v>170</v>
      </c>
      <c r="C14" s="73" t="s">
        <v>171</v>
      </c>
      <c r="D14" s="72" t="s">
        <v>172</v>
      </c>
      <c r="E14" s="72">
        <v>1</v>
      </c>
      <c r="F14" s="72" t="s">
        <v>173</v>
      </c>
      <c r="G14" s="74">
        <f t="shared" si="0"/>
        <v>1386</v>
      </c>
      <c r="H14" s="75">
        <f t="shared" si="1"/>
        <v>1386</v>
      </c>
      <c r="I14" s="76">
        <v>1155</v>
      </c>
      <c r="J14" s="77" t="s">
        <v>168</v>
      </c>
      <c r="K14" s="78">
        <v>4607075799325</v>
      </c>
      <c r="L14" s="78" t="s">
        <v>168</v>
      </c>
      <c r="M14" s="78">
        <v>504</v>
      </c>
      <c r="N14" s="72" t="s">
        <v>174</v>
      </c>
    </row>
    <row r="15" spans="1:14" ht="57" customHeight="1" x14ac:dyDescent="0.2">
      <c r="A15" s="71"/>
      <c r="B15" s="72" t="s">
        <v>175</v>
      </c>
      <c r="C15" s="73" t="s">
        <v>176</v>
      </c>
      <c r="D15" s="72" t="s">
        <v>165</v>
      </c>
      <c r="E15" s="72">
        <v>1</v>
      </c>
      <c r="F15" s="72" t="s">
        <v>177</v>
      </c>
      <c r="G15" s="74">
        <f t="shared" si="0"/>
        <v>1386</v>
      </c>
      <c r="H15" s="75">
        <f t="shared" si="1"/>
        <v>1386</v>
      </c>
      <c r="I15" s="76">
        <v>1155</v>
      </c>
      <c r="J15" s="77"/>
      <c r="K15" s="78">
        <v>4607075799226</v>
      </c>
      <c r="L15" s="78"/>
      <c r="M15" s="78">
        <v>504</v>
      </c>
      <c r="N15" s="72" t="s">
        <v>178</v>
      </c>
    </row>
    <row r="16" spans="1:14" ht="57" customHeight="1" x14ac:dyDescent="0.2">
      <c r="A16" s="71"/>
      <c r="B16" s="72" t="s">
        <v>179</v>
      </c>
      <c r="C16" s="73" t="s">
        <v>180</v>
      </c>
      <c r="D16" s="72" t="s">
        <v>145</v>
      </c>
      <c r="E16" s="72">
        <v>1</v>
      </c>
      <c r="F16" s="72" t="s">
        <v>181</v>
      </c>
      <c r="G16" s="74">
        <f t="shared" si="0"/>
        <v>1386</v>
      </c>
      <c r="H16" s="75">
        <f t="shared" si="1"/>
        <v>1386</v>
      </c>
      <c r="I16" s="76">
        <v>1155</v>
      </c>
      <c r="J16" s="77"/>
      <c r="K16" s="78"/>
      <c r="L16" s="78"/>
      <c r="M16" s="78"/>
      <c r="N16" s="72" t="s">
        <v>182</v>
      </c>
    </row>
    <row r="17" spans="1:14" ht="48.6" customHeight="1" x14ac:dyDescent="0.2">
      <c r="A17" s="71"/>
      <c r="B17" s="72" t="s">
        <v>183</v>
      </c>
      <c r="C17" s="73" t="s">
        <v>184</v>
      </c>
      <c r="D17" s="72" t="s">
        <v>185</v>
      </c>
      <c r="E17" s="72">
        <v>1</v>
      </c>
      <c r="F17" s="72" t="s">
        <v>186</v>
      </c>
      <c r="G17" s="74">
        <f t="shared" si="0"/>
        <v>2772</v>
      </c>
      <c r="H17" s="75">
        <f t="shared" si="1"/>
        <v>2772</v>
      </c>
      <c r="I17" s="76">
        <v>2310</v>
      </c>
      <c r="J17" s="72" t="s">
        <v>167</v>
      </c>
      <c r="K17" s="78">
        <v>4607075799363</v>
      </c>
      <c r="L17" s="78"/>
      <c r="M17" s="78">
        <v>576</v>
      </c>
      <c r="N17" s="72" t="s">
        <v>187</v>
      </c>
    </row>
    <row r="18" spans="1:14" ht="57" customHeight="1" x14ac:dyDescent="0.2">
      <c r="A18" s="107"/>
      <c r="B18" s="72" t="s">
        <v>188</v>
      </c>
      <c r="C18" s="73" t="s">
        <v>189</v>
      </c>
      <c r="D18" s="72" t="s">
        <v>190</v>
      </c>
      <c r="E18" s="72">
        <v>12</v>
      </c>
      <c r="F18" s="72" t="s">
        <v>11</v>
      </c>
      <c r="G18" s="74">
        <f t="shared" si="0"/>
        <v>519.75000000000011</v>
      </c>
      <c r="H18" s="75">
        <f t="shared" si="1"/>
        <v>6237.0000000000018</v>
      </c>
      <c r="I18" s="76">
        <v>433.12500000000011</v>
      </c>
      <c r="J18" s="77"/>
      <c r="K18" s="78" t="s">
        <v>188</v>
      </c>
      <c r="L18" s="78">
        <v>4607075799387</v>
      </c>
      <c r="M18" s="78"/>
      <c r="N18" s="72" t="s">
        <v>11</v>
      </c>
    </row>
    <row r="19" spans="1:14" ht="49.9" customHeight="1" x14ac:dyDescent="0.2">
      <c r="A19" s="108"/>
      <c r="B19" s="72" t="s">
        <v>191</v>
      </c>
      <c r="C19" s="73" t="s">
        <v>192</v>
      </c>
      <c r="D19" s="72" t="s">
        <v>190</v>
      </c>
      <c r="E19" s="72">
        <v>12</v>
      </c>
      <c r="F19" s="72" t="s">
        <v>11</v>
      </c>
      <c r="G19" s="74">
        <f t="shared" si="0"/>
        <v>519.75000000000011</v>
      </c>
      <c r="H19" s="75">
        <f t="shared" si="1"/>
        <v>6237.0000000000018</v>
      </c>
      <c r="I19" s="76">
        <v>433.12500000000011</v>
      </c>
      <c r="J19" s="77"/>
      <c r="K19" s="78" t="s">
        <v>191</v>
      </c>
      <c r="L19" s="78">
        <v>4607075799387</v>
      </c>
      <c r="M19" s="78"/>
      <c r="N19" s="72" t="s">
        <v>11</v>
      </c>
    </row>
    <row r="20" spans="1:14" ht="43.9" customHeight="1" x14ac:dyDescent="0.2">
      <c r="A20" s="108"/>
      <c r="B20" s="72" t="s">
        <v>193</v>
      </c>
      <c r="C20" s="73" t="s">
        <v>194</v>
      </c>
      <c r="D20" s="72" t="s">
        <v>190</v>
      </c>
      <c r="E20" s="72">
        <v>12</v>
      </c>
      <c r="F20" s="72" t="s">
        <v>11</v>
      </c>
      <c r="G20" s="74">
        <f t="shared" si="0"/>
        <v>519.75000000000011</v>
      </c>
      <c r="H20" s="75">
        <f t="shared" si="1"/>
        <v>6237.0000000000018</v>
      </c>
      <c r="I20" s="76">
        <v>433.12500000000011</v>
      </c>
      <c r="J20" s="77"/>
      <c r="K20" s="78" t="s">
        <v>193</v>
      </c>
      <c r="L20" s="78">
        <v>4607075799424</v>
      </c>
      <c r="M20" s="78"/>
      <c r="N20" s="72" t="s">
        <v>11</v>
      </c>
    </row>
    <row r="21" spans="1:14" ht="57" customHeight="1" x14ac:dyDescent="0.2">
      <c r="A21" s="108"/>
      <c r="B21" s="72" t="s">
        <v>195</v>
      </c>
      <c r="C21" s="73" t="s">
        <v>196</v>
      </c>
      <c r="D21" s="72" t="s">
        <v>190</v>
      </c>
      <c r="E21" s="72">
        <v>12</v>
      </c>
      <c r="F21" s="72" t="s">
        <v>11</v>
      </c>
      <c r="G21" s="74">
        <f t="shared" si="0"/>
        <v>519.75000000000011</v>
      </c>
      <c r="H21" s="75">
        <f t="shared" si="1"/>
        <v>6237.0000000000018</v>
      </c>
      <c r="I21" s="76">
        <v>433.12500000000011</v>
      </c>
      <c r="J21" s="77"/>
      <c r="K21" s="78" t="s">
        <v>195</v>
      </c>
      <c r="L21" s="78">
        <v>4607075799448</v>
      </c>
      <c r="M21" s="78"/>
      <c r="N21" s="72" t="s">
        <v>11</v>
      </c>
    </row>
    <row r="22" spans="1:14" ht="57" customHeight="1" x14ac:dyDescent="0.2">
      <c r="A22" s="79"/>
      <c r="B22" s="72">
        <v>15131</v>
      </c>
      <c r="C22" s="73" t="s">
        <v>197</v>
      </c>
      <c r="D22" s="72" t="s">
        <v>198</v>
      </c>
      <c r="E22" s="72">
        <v>1</v>
      </c>
      <c r="F22" s="72" t="s">
        <v>199</v>
      </c>
      <c r="G22" s="74">
        <f t="shared" si="0"/>
        <v>4620</v>
      </c>
      <c r="H22" s="75">
        <f t="shared" si="1"/>
        <v>4620</v>
      </c>
      <c r="I22" s="76">
        <v>3850</v>
      </c>
      <c r="J22" s="77"/>
      <c r="K22" s="78">
        <v>4670024931725</v>
      </c>
      <c r="L22" s="78"/>
      <c r="M22" s="78">
        <v>160</v>
      </c>
      <c r="N22" s="72" t="s">
        <v>200</v>
      </c>
    </row>
    <row r="23" spans="1:14" ht="57" customHeight="1" x14ac:dyDescent="0.2">
      <c r="A23" s="80"/>
      <c r="B23" s="72" t="s">
        <v>201</v>
      </c>
      <c r="C23" s="73" t="s">
        <v>202</v>
      </c>
      <c r="D23" s="72" t="s">
        <v>203</v>
      </c>
      <c r="E23" s="72">
        <v>1</v>
      </c>
      <c r="F23" s="72" t="s">
        <v>204</v>
      </c>
      <c r="G23" s="74">
        <f t="shared" si="0"/>
        <v>1270.5</v>
      </c>
      <c r="H23" s="75">
        <f t="shared" si="1"/>
        <v>1270.5</v>
      </c>
      <c r="I23" s="76">
        <v>1058.75</v>
      </c>
      <c r="J23" s="77"/>
      <c r="K23" s="78">
        <v>4670024931213</v>
      </c>
      <c r="L23" s="78"/>
      <c r="M23" s="78">
        <v>200</v>
      </c>
      <c r="N23" s="72" t="s">
        <v>205</v>
      </c>
    </row>
    <row r="24" spans="1:14" ht="57" customHeight="1" x14ac:dyDescent="0.2">
      <c r="A24" s="66"/>
      <c r="B24" s="81" t="s">
        <v>206</v>
      </c>
      <c r="C24" s="82" t="s">
        <v>207</v>
      </c>
      <c r="D24" s="81" t="s">
        <v>80</v>
      </c>
      <c r="E24" s="81">
        <v>4</v>
      </c>
      <c r="F24" s="81" t="s">
        <v>208</v>
      </c>
      <c r="G24" s="74">
        <f t="shared" si="0"/>
        <v>1270.5</v>
      </c>
      <c r="H24" s="83">
        <f t="shared" si="1"/>
        <v>5082</v>
      </c>
      <c r="I24" s="76">
        <v>1058.75</v>
      </c>
      <c r="J24" s="84" t="s">
        <v>209</v>
      </c>
      <c r="K24" s="78">
        <v>4670024931237</v>
      </c>
      <c r="L24" s="78">
        <v>4670024931244</v>
      </c>
      <c r="M24" s="78">
        <v>208</v>
      </c>
      <c r="N24" s="72" t="s">
        <v>210</v>
      </c>
    </row>
    <row r="25" spans="1:14" ht="57" customHeight="1" x14ac:dyDescent="0.2">
      <c r="A25" s="85"/>
      <c r="B25" s="72" t="s">
        <v>211</v>
      </c>
      <c r="C25" s="73" t="s">
        <v>212</v>
      </c>
      <c r="D25" s="72" t="s">
        <v>80</v>
      </c>
      <c r="E25" s="72">
        <v>1</v>
      </c>
      <c r="F25" s="72" t="s">
        <v>213</v>
      </c>
      <c r="G25" s="74">
        <f t="shared" si="0"/>
        <v>2310</v>
      </c>
      <c r="H25" s="75">
        <f t="shared" si="1"/>
        <v>2310</v>
      </c>
      <c r="I25" s="76">
        <v>1925</v>
      </c>
      <c r="J25" s="77"/>
      <c r="K25" s="78">
        <v>4670024931138</v>
      </c>
      <c r="L25" s="78"/>
      <c r="M25" s="78">
        <v>36</v>
      </c>
      <c r="N25" s="72" t="s">
        <v>214</v>
      </c>
    </row>
    <row r="26" spans="1:14" ht="57" customHeight="1" x14ac:dyDescent="0.2">
      <c r="A26" s="66"/>
      <c r="B26" s="81" t="s">
        <v>215</v>
      </c>
      <c r="C26" s="82" t="s">
        <v>216</v>
      </c>
      <c r="D26" s="81" t="s">
        <v>217</v>
      </c>
      <c r="E26" s="81">
        <v>2</v>
      </c>
      <c r="F26" s="81" t="s">
        <v>218</v>
      </c>
      <c r="G26" s="74">
        <f t="shared" si="0"/>
        <v>3465.0000000000005</v>
      </c>
      <c r="H26" s="83">
        <f t="shared" si="1"/>
        <v>6930.0000000000009</v>
      </c>
      <c r="I26" s="76">
        <v>2887.5000000000005</v>
      </c>
      <c r="J26" s="84" t="s">
        <v>219</v>
      </c>
      <c r="K26" s="78">
        <v>4670024931268</v>
      </c>
      <c r="L26" s="78">
        <v>4670024931275</v>
      </c>
      <c r="M26" s="78">
        <v>76</v>
      </c>
      <c r="N26" s="72" t="s">
        <v>220</v>
      </c>
    </row>
    <row r="27" spans="1:14" ht="57" customHeight="1" x14ac:dyDescent="0.2">
      <c r="A27" s="66"/>
      <c r="B27" s="81" t="s">
        <v>221</v>
      </c>
      <c r="C27" s="82" t="s">
        <v>222</v>
      </c>
      <c r="D27" s="81" t="s">
        <v>217</v>
      </c>
      <c r="E27" s="81">
        <v>2</v>
      </c>
      <c r="F27" s="81" t="s">
        <v>223</v>
      </c>
      <c r="G27" s="74">
        <f t="shared" si="0"/>
        <v>2887.5</v>
      </c>
      <c r="H27" s="83">
        <f t="shared" si="1"/>
        <v>5775</v>
      </c>
      <c r="I27" s="76">
        <v>2406.25</v>
      </c>
      <c r="J27" s="84" t="s">
        <v>219</v>
      </c>
      <c r="K27" s="78">
        <v>4670024931282</v>
      </c>
      <c r="L27" s="78">
        <v>4670024931299</v>
      </c>
      <c r="M27" s="78">
        <v>96</v>
      </c>
      <c r="N27" s="72" t="s">
        <v>152</v>
      </c>
    </row>
    <row r="28" spans="1:14" ht="57" customHeight="1" x14ac:dyDescent="0.2">
      <c r="A28" s="66"/>
      <c r="B28" s="81" t="s">
        <v>224</v>
      </c>
      <c r="C28" s="82" t="s">
        <v>225</v>
      </c>
      <c r="D28" s="81" t="s">
        <v>11</v>
      </c>
      <c r="E28" s="81">
        <v>2</v>
      </c>
      <c r="F28" s="81" t="s">
        <v>226</v>
      </c>
      <c r="G28" s="74">
        <f t="shared" si="0"/>
        <v>2541</v>
      </c>
      <c r="H28" s="83">
        <f t="shared" si="1"/>
        <v>5082</v>
      </c>
      <c r="I28" s="76">
        <v>2117.5</v>
      </c>
      <c r="J28" s="84" t="s">
        <v>219</v>
      </c>
      <c r="K28" s="78">
        <v>4670024931404</v>
      </c>
      <c r="L28" s="78">
        <v>4670024931411</v>
      </c>
      <c r="M28" s="78">
        <v>24</v>
      </c>
      <c r="N28" s="72" t="s">
        <v>227</v>
      </c>
    </row>
    <row r="29" spans="1:14" ht="57" customHeight="1" x14ac:dyDescent="0.2">
      <c r="A29" s="66"/>
      <c r="B29" s="81" t="s">
        <v>228</v>
      </c>
      <c r="C29" s="82" t="s">
        <v>229</v>
      </c>
      <c r="D29" s="81" t="s">
        <v>11</v>
      </c>
      <c r="E29" s="81">
        <v>6</v>
      </c>
      <c r="F29" s="81" t="s">
        <v>230</v>
      </c>
      <c r="G29" s="74">
        <f t="shared" si="0"/>
        <v>1501.5000000000002</v>
      </c>
      <c r="H29" s="83">
        <f t="shared" si="1"/>
        <v>9009.0000000000018</v>
      </c>
      <c r="I29" s="76">
        <v>1251.2500000000002</v>
      </c>
      <c r="J29" s="84" t="s">
        <v>231</v>
      </c>
      <c r="K29" s="78">
        <v>46700249331343</v>
      </c>
      <c r="L29" s="78">
        <v>4670024931350</v>
      </c>
      <c r="M29" s="78">
        <v>90</v>
      </c>
      <c r="N29" s="72" t="s">
        <v>232</v>
      </c>
    </row>
    <row r="30" spans="1:14" ht="57" customHeight="1" x14ac:dyDescent="0.2">
      <c r="A30" s="66"/>
      <c r="B30" s="81" t="s">
        <v>233</v>
      </c>
      <c r="C30" s="82" t="s">
        <v>234</v>
      </c>
      <c r="D30" s="81" t="s">
        <v>11</v>
      </c>
      <c r="E30" s="81">
        <v>6</v>
      </c>
      <c r="F30" s="81" t="s">
        <v>235</v>
      </c>
      <c r="G30" s="74">
        <f t="shared" si="0"/>
        <v>924.00000000000011</v>
      </c>
      <c r="H30" s="83">
        <f t="shared" si="1"/>
        <v>5544.0000000000009</v>
      </c>
      <c r="I30" s="76">
        <v>770.00000000000011</v>
      </c>
      <c r="J30" s="84" t="s">
        <v>231</v>
      </c>
      <c r="K30" s="78">
        <v>4670024931367</v>
      </c>
      <c r="L30" s="78">
        <v>4670024931374</v>
      </c>
      <c r="M30" s="78">
        <v>360</v>
      </c>
      <c r="N30" s="72" t="s">
        <v>236</v>
      </c>
    </row>
    <row r="31" spans="1:14" ht="57" customHeight="1" x14ac:dyDescent="0.2">
      <c r="A31" s="86"/>
      <c r="B31" s="81" t="s">
        <v>237</v>
      </c>
      <c r="C31" s="82" t="s">
        <v>238</v>
      </c>
      <c r="D31" s="81" t="s">
        <v>11</v>
      </c>
      <c r="E31" s="81">
        <v>6</v>
      </c>
      <c r="F31" s="81" t="s">
        <v>239</v>
      </c>
      <c r="G31" s="74">
        <f t="shared" si="0"/>
        <v>1732.5000000000002</v>
      </c>
      <c r="H31" s="83">
        <f t="shared" si="1"/>
        <v>10395.000000000002</v>
      </c>
      <c r="I31" s="76">
        <v>1443.7500000000002</v>
      </c>
      <c r="J31" s="84" t="s">
        <v>231</v>
      </c>
      <c r="K31" s="78">
        <v>4670024931381</v>
      </c>
      <c r="L31" s="78">
        <v>4670024931398</v>
      </c>
      <c r="M31" s="78">
        <v>216</v>
      </c>
      <c r="N31" s="72" t="s">
        <v>240</v>
      </c>
    </row>
    <row r="32" spans="1:14" x14ac:dyDescent="0.2">
      <c r="A32" s="87" t="s">
        <v>241</v>
      </c>
      <c r="B32" s="87"/>
      <c r="C32" s="87"/>
      <c r="D32" s="87"/>
      <c r="E32" s="87"/>
      <c r="F32" s="87"/>
      <c r="G32" s="87"/>
      <c r="H32" s="87"/>
      <c r="I32" s="87"/>
      <c r="J32" s="84"/>
      <c r="K32" s="78"/>
      <c r="L32" s="78"/>
      <c r="M32" s="78"/>
      <c r="N32" s="72"/>
    </row>
    <row r="33" spans="1:14" ht="60.6" customHeight="1" x14ac:dyDescent="0.2">
      <c r="A33" s="88"/>
      <c r="B33" s="72" t="s">
        <v>242</v>
      </c>
      <c r="C33" s="73" t="s">
        <v>243</v>
      </c>
      <c r="D33" s="72" t="s">
        <v>145</v>
      </c>
      <c r="E33" s="72">
        <v>1</v>
      </c>
      <c r="F33" s="72" t="s">
        <v>244</v>
      </c>
      <c r="G33" s="74">
        <f>I33*1.2</f>
        <v>3906.2100000000005</v>
      </c>
      <c r="H33" s="75">
        <f>G33*E33</f>
        <v>3906.2100000000005</v>
      </c>
      <c r="I33" s="76">
        <v>3255.1750000000006</v>
      </c>
      <c r="J33" s="72" t="s">
        <v>245</v>
      </c>
      <c r="K33" s="89">
        <v>4670024931787</v>
      </c>
      <c r="L33" s="90"/>
      <c r="M33" s="89">
        <v>84</v>
      </c>
      <c r="N33" s="91">
        <v>1.5</v>
      </c>
    </row>
    <row r="34" spans="1:14" ht="60.6" customHeight="1" x14ac:dyDescent="0.2">
      <c r="A34" s="88"/>
      <c r="B34" s="72" t="s">
        <v>246</v>
      </c>
      <c r="C34" s="73" t="s">
        <v>247</v>
      </c>
      <c r="D34" s="72" t="s">
        <v>203</v>
      </c>
      <c r="E34" s="72">
        <v>1</v>
      </c>
      <c r="F34" s="72" t="s">
        <v>248</v>
      </c>
      <c r="G34" s="74">
        <f t="shared" ref="G34:G39" si="2">I34*1.2</f>
        <v>4796.7150000000001</v>
      </c>
      <c r="H34" s="75">
        <f t="shared" ref="H34:H39" si="3">G34*E34</f>
        <v>4796.7150000000001</v>
      </c>
      <c r="I34" s="76">
        <v>3997.2625000000003</v>
      </c>
      <c r="J34" s="72" t="s">
        <v>245</v>
      </c>
      <c r="K34" s="89">
        <v>4670024931794</v>
      </c>
      <c r="L34" s="90"/>
      <c r="M34" s="89">
        <v>108</v>
      </c>
      <c r="N34" s="91">
        <v>0.9</v>
      </c>
    </row>
    <row r="35" spans="1:14" ht="60.6" customHeight="1" x14ac:dyDescent="0.2">
      <c r="A35" s="88"/>
      <c r="B35" s="72" t="s">
        <v>249</v>
      </c>
      <c r="C35" s="73" t="s">
        <v>250</v>
      </c>
      <c r="D35" s="72" t="s">
        <v>150</v>
      </c>
      <c r="E35" s="72">
        <v>1</v>
      </c>
      <c r="F35" s="72" t="s">
        <v>251</v>
      </c>
      <c r="G35" s="74">
        <f t="shared" si="2"/>
        <v>4812.8850000000011</v>
      </c>
      <c r="H35" s="75">
        <f t="shared" si="3"/>
        <v>4812.8850000000011</v>
      </c>
      <c r="I35" s="76">
        <v>4010.7375000000011</v>
      </c>
      <c r="J35" s="72" t="s">
        <v>245</v>
      </c>
      <c r="K35" s="89">
        <v>4670024931800</v>
      </c>
      <c r="L35" s="90"/>
      <c r="M35" s="89">
        <v>56</v>
      </c>
      <c r="N35" s="91">
        <v>2.0499999999999998</v>
      </c>
    </row>
    <row r="36" spans="1:14" ht="60.6" customHeight="1" x14ac:dyDescent="0.2">
      <c r="A36" s="88"/>
      <c r="B36" s="72" t="s">
        <v>252</v>
      </c>
      <c r="C36" s="73" t="s">
        <v>253</v>
      </c>
      <c r="D36" s="72" t="s">
        <v>254</v>
      </c>
      <c r="E36" s="72">
        <v>1</v>
      </c>
      <c r="F36" s="72" t="s">
        <v>255</v>
      </c>
      <c r="G36" s="74">
        <f t="shared" si="2"/>
        <v>5288.7450000000017</v>
      </c>
      <c r="H36" s="75">
        <f t="shared" si="3"/>
        <v>5288.7450000000017</v>
      </c>
      <c r="I36" s="76">
        <v>4407.2875000000013</v>
      </c>
      <c r="J36" s="72" t="s">
        <v>245</v>
      </c>
      <c r="K36" s="89">
        <v>4670024931817</v>
      </c>
      <c r="L36" s="90"/>
      <c r="M36" s="89">
        <v>132</v>
      </c>
      <c r="N36" s="91">
        <v>1.25</v>
      </c>
    </row>
    <row r="37" spans="1:14" ht="60.6" customHeight="1" x14ac:dyDescent="0.2">
      <c r="A37" s="88"/>
      <c r="B37" s="72" t="s">
        <v>256</v>
      </c>
      <c r="C37" s="73" t="s">
        <v>257</v>
      </c>
      <c r="D37" s="72" t="s">
        <v>258</v>
      </c>
      <c r="E37" s="72">
        <v>1</v>
      </c>
      <c r="F37" s="72" t="s">
        <v>255</v>
      </c>
      <c r="G37" s="74">
        <f t="shared" si="2"/>
        <v>5288.7450000000017</v>
      </c>
      <c r="H37" s="75">
        <f t="shared" si="3"/>
        <v>5288.7450000000017</v>
      </c>
      <c r="I37" s="76">
        <v>4407.2875000000013</v>
      </c>
      <c r="J37" s="72" t="s">
        <v>245</v>
      </c>
      <c r="K37" s="89">
        <v>4670024931824</v>
      </c>
      <c r="L37" s="90"/>
      <c r="M37" s="89">
        <v>132</v>
      </c>
      <c r="N37" s="91">
        <v>1.3</v>
      </c>
    </row>
    <row r="38" spans="1:14" ht="60.6" customHeight="1" x14ac:dyDescent="0.2">
      <c r="A38" s="88"/>
      <c r="B38" s="72" t="s">
        <v>259</v>
      </c>
      <c r="C38" s="73" t="s">
        <v>260</v>
      </c>
      <c r="D38" s="72" t="s">
        <v>261</v>
      </c>
      <c r="E38" s="72">
        <v>1</v>
      </c>
      <c r="F38" s="72" t="s">
        <v>262</v>
      </c>
      <c r="G38" s="74">
        <f t="shared" si="2"/>
        <v>8158.920000000001</v>
      </c>
      <c r="H38" s="75">
        <f t="shared" si="3"/>
        <v>8158.920000000001</v>
      </c>
      <c r="I38" s="76">
        <v>6799.1000000000013</v>
      </c>
      <c r="J38" s="72" t="s">
        <v>245</v>
      </c>
      <c r="K38" s="89">
        <v>4670024931862</v>
      </c>
      <c r="L38" s="90"/>
      <c r="M38" s="89">
        <v>132</v>
      </c>
      <c r="N38" s="91">
        <v>1.5</v>
      </c>
    </row>
    <row r="39" spans="1:14" ht="60.6" customHeight="1" x14ac:dyDescent="0.2">
      <c r="A39" s="88"/>
      <c r="B39" s="72" t="s">
        <v>263</v>
      </c>
      <c r="C39" s="73" t="s">
        <v>264</v>
      </c>
      <c r="D39" s="72" t="s">
        <v>11</v>
      </c>
      <c r="E39" s="72">
        <v>1</v>
      </c>
      <c r="F39" s="72" t="s">
        <v>265</v>
      </c>
      <c r="G39" s="74">
        <f t="shared" si="2"/>
        <v>11331.705000000002</v>
      </c>
      <c r="H39" s="75">
        <f t="shared" si="3"/>
        <v>11331.705000000002</v>
      </c>
      <c r="I39" s="76">
        <v>9443.0875000000015</v>
      </c>
      <c r="J39" s="72" t="s">
        <v>245</v>
      </c>
      <c r="K39" s="89">
        <v>4670024931848</v>
      </c>
      <c r="L39" s="90"/>
      <c r="M39" s="89">
        <v>12</v>
      </c>
      <c r="N39" s="91">
        <v>5.6</v>
      </c>
    </row>
  </sheetData>
  <mergeCells count="2">
    <mergeCell ref="A4:G4"/>
    <mergeCell ref="A18:A2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Расходный материал</vt:lpstr>
      <vt:lpstr>Диспенсеры</vt:lpstr>
      <vt:lpstr>Диспенсеры!Заголовки_для_печати</vt:lpstr>
      <vt:lpstr>'Расходный материал'!Заголовки_для_печати</vt:lpstr>
      <vt:lpstr>Диспенсеры!Область_печати</vt:lpstr>
      <vt:lpstr>'Расходный материал'!Область_печати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Окунева Евгения Александровна</dc:creator>
  <cp:lastModifiedBy>user</cp:lastModifiedBy>
  <cp:lastPrinted>2021-07-26T12:05:34Z</cp:lastPrinted>
  <dcterms:created xsi:type="dcterms:W3CDTF">2013-09-16T08:51:32Z</dcterms:created>
  <dcterms:modified xsi:type="dcterms:W3CDTF">2022-01-11T10:26:07Z</dcterms:modified>
</cp:coreProperties>
</file>